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4595" windowHeight="829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Лист1!$A$1:$Q$87</definedName>
  </definedNames>
  <calcPr calcId="124519"/>
</workbook>
</file>

<file path=xl/calcChain.xml><?xml version="1.0" encoding="utf-8"?>
<calcChain xmlns="http://schemas.openxmlformats.org/spreadsheetml/2006/main">
  <c r="L63" i="1"/>
  <c r="H21" l="1"/>
  <c r="L22"/>
  <c r="L28"/>
  <c r="I21"/>
  <c r="L67"/>
  <c r="H67"/>
  <c r="K60"/>
  <c r="J60"/>
  <c r="I60"/>
  <c r="H60"/>
  <c r="H53"/>
  <c r="H33"/>
  <c r="L56"/>
  <c r="L62"/>
  <c r="I45"/>
  <c r="H45"/>
  <c r="L46"/>
  <c r="L48"/>
  <c r="L49"/>
  <c r="L51"/>
  <c r="L55"/>
  <c r="L53" s="1"/>
  <c r="L47"/>
  <c r="L37"/>
  <c r="L33" s="1"/>
  <c r="L34"/>
  <c r="L42"/>
  <c r="L40"/>
  <c r="L7"/>
  <c r="K7"/>
  <c r="J7"/>
  <c r="I7"/>
  <c r="H7"/>
  <c r="L8"/>
  <c r="L64"/>
  <c r="L60"/>
  <c r="L10"/>
  <c r="L73"/>
  <c r="H73"/>
  <c r="L16"/>
  <c r="L45" l="1"/>
  <c r="H76"/>
  <c r="I76"/>
  <c r="L21"/>
  <c r="C73"/>
  <c r="G75"/>
  <c r="G74"/>
  <c r="F67"/>
  <c r="E67"/>
  <c r="D67"/>
  <c r="C67"/>
  <c r="G71"/>
  <c r="G70"/>
  <c r="G68"/>
  <c r="G66"/>
  <c r="C60"/>
  <c r="D60"/>
  <c r="E60"/>
  <c r="G64"/>
  <c r="G61"/>
  <c r="G63"/>
  <c r="G62"/>
  <c r="G58"/>
  <c r="G56"/>
  <c r="G55"/>
  <c r="G54"/>
  <c r="C53"/>
  <c r="G53" s="1"/>
  <c r="G51"/>
  <c r="C45"/>
  <c r="D45"/>
  <c r="E45"/>
  <c r="G49"/>
  <c r="G48"/>
  <c r="G47"/>
  <c r="G46"/>
  <c r="G44"/>
  <c r="G42"/>
  <c r="G40"/>
  <c r="F33"/>
  <c r="E33"/>
  <c r="D33"/>
  <c r="C33"/>
  <c r="G37"/>
  <c r="G38"/>
  <c r="G36"/>
  <c r="G35"/>
  <c r="G34"/>
  <c r="E21"/>
  <c r="C21"/>
  <c r="D21"/>
  <c r="G28"/>
  <c r="G22"/>
  <c r="G19"/>
  <c r="G16"/>
  <c r="E76" l="1"/>
  <c r="G60"/>
  <c r="G67"/>
  <c r="G73"/>
  <c r="L76"/>
  <c r="G33"/>
  <c r="G45"/>
  <c r="G21"/>
  <c r="G14"/>
  <c r="M14" s="1"/>
  <c r="G13"/>
  <c r="M13" s="1"/>
  <c r="G10"/>
  <c r="M10" s="1"/>
  <c r="C7"/>
  <c r="C76" s="1"/>
  <c r="D7"/>
  <c r="D76" s="1"/>
  <c r="G9"/>
  <c r="M9" s="1"/>
  <c r="G8"/>
  <c r="M8" s="1"/>
  <c r="G7" l="1"/>
  <c r="M7" l="1"/>
  <c r="G76"/>
</calcChain>
</file>

<file path=xl/sharedStrings.xml><?xml version="1.0" encoding="utf-8"?>
<sst xmlns="http://schemas.openxmlformats.org/spreadsheetml/2006/main" count="172" uniqueCount="167">
  <si>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</si>
  <si>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</si>
  <si>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</si>
  <si>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</si>
  <si>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</si>
  <si>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</si>
  <si>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</si>
  <si>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</si>
  <si>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</si>
  <si>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</si>
  <si>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</si>
  <si>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</si>
  <si>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</si>
  <si>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</si>
  <si>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</si>
  <si>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</si>
  <si>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</si>
  <si>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</si>
  <si>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</si>
  <si>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</si>
  <si>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</si>
  <si>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</si>
  <si>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</si>
  <si>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</si>
  <si>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</si>
  <si>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</si>
  <si>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иные</t>
  </si>
  <si>
    <t>Всего</t>
  </si>
  <si>
    <t>Информация о выполненных мероприятиях</t>
  </si>
  <si>
    <t>Кассовые расходы с начала года</t>
  </si>
  <si>
    <t>Руководитель УФиЭ</t>
  </si>
  <si>
    <t>Исполнитель</t>
  </si>
  <si>
    <t>1.</t>
  </si>
  <si>
    <t>14</t>
  </si>
  <si>
    <t>Выполнено с начала года % (гр.12/гр.7х100)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</si>
  <si>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</si>
  <si>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</si>
  <si>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</si>
  <si>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план на год </t>
  </si>
  <si>
    <t>Муниципальная                        программа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</si>
  <si>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</si>
  <si>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</si>
  <si>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</si>
  <si>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"Развитие  образования  в  Усть-Абаканском районе (2014-2020 годы)"</t>
  </si>
  <si>
    <t>Муниципальная программа «Развитие торговли в Усть-Абаканском районе до 2015 года»</t>
  </si>
  <si>
    <t>Подпрограмма "Патриотическое воспитание"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</si>
  <si>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</si>
  <si>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</si>
  <si>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 "Развитие физической культуры и спорта в Усть-Абаканском районе  (2014 - 2020 годы)"</t>
  </si>
  <si>
    <t>Муниципальная программа«Развитие туризма в Усть-Абаканском районе (2014-2020 годы)»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</si>
  <si>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</si>
  <si>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</si>
  <si>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</si>
  <si>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</si>
  <si>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</si>
  <si>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</si>
  <si>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</si>
  <si>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>Муниципальная программа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годы)"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</si>
  <si>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</si>
  <si>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</si>
  <si>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</si>
  <si>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</si>
  <si>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Муниципальная программа "Развитие транспортной системы Усть-Абаканского района (2014-2020 годы)"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</si>
  <si>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</si>
  <si>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</si>
  <si>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«Противодействие незаконному обороту наркотиков, снижение масштабов наркотизации   населения в Усть-Абаканском районе  (2014-2020 годы)»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</si>
  <si>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</si>
  <si>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</si>
  <si>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</si>
  <si>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</si>
  <si>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>Муниципальная программа "Энергосбережение и повышение энергетической эффективности в Усть-Абаканском районе  (2014 - 2020 годы)"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</si>
  <si>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</si>
  <si>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</si>
  <si>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</si>
  <si>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«Сохранение и развитие малых сел Усть-Абаканского района до 2015 года»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</si>
  <si>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</si>
  <si>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</si>
  <si>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</si>
  <si>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</si>
  <si>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</si>
  <si>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</si>
  <si>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</si>
  <si>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</si>
  <si>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</si>
  <si>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</si>
  <si>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</si>
  <si>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</si>
  <si>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</si>
  <si>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</si>
  <si>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</si>
  <si>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</si>
  <si>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</si>
  <si>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</si>
  <si>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</si>
  <si>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</si>
  <si>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</si>
  <si>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</si>
  <si>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</si>
  <si>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</si>
  <si>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</si>
  <si>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</si>
  <si>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</si>
  <si>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</si>
  <si>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</si>
  <si>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Муниципальная программа "Профилактика заболеваний и формирование здорового образа жизни (2014-2020 годы"</t>
  </si>
  <si>
    <t>Отчет о реализации муниципальных  программ, действующих на территории Усть-Абаканского района за  I   квартал  2016 года.</t>
  </si>
  <si>
    <t>Подпрограмма «Создание общих условий функционирования сельского хозяйства»</t>
  </si>
  <si>
    <t>Муниципальная программа "Повышение эффективности и управления муниципальными финансами Усть-Абаканского района"</t>
  </si>
  <si>
    <t>администрации Усть-Абаканского района</t>
  </si>
  <si>
    <t>Н.А.Потылицына.</t>
  </si>
  <si>
    <t>Подпрограмма "Развитие дошкольного, начального, общего, основного общего, среднего образования"</t>
  </si>
  <si>
    <t>Подпрограмма "Развитие системы дополнительного образования детей, выявление и поддержки одаренных детей и молодежи"</t>
  </si>
  <si>
    <t>Подпрограмма "Наследие Усть-Абаканского района"</t>
  </si>
  <si>
    <t>Подпрограмма «Искусство Усть-Абаканского района»</t>
  </si>
  <si>
    <t>Подпрограмма "Молодежь Усть-Абаканского района"</t>
  </si>
  <si>
    <t>Подпрограмма "Обеспечение реализации муниципальной  программы"</t>
  </si>
  <si>
    <t>12.4.</t>
  </si>
  <si>
    <t>Подпрограмма "Развитие мер социальной поддержки отдельных категорий граждан в Усть-Абаканском районе"</t>
  </si>
  <si>
    <t>16.1.</t>
  </si>
  <si>
    <t>16.2.</t>
  </si>
  <si>
    <t>16.3.</t>
  </si>
  <si>
    <t>Программа "Развитие муниципального имущества в Усть-Абаканском районе (2016-2020 годы)"</t>
  </si>
  <si>
    <t>19.3.</t>
  </si>
  <si>
    <t>Подпрограмма "Обеспечение реализации муниципальной программы"</t>
  </si>
  <si>
    <t>Зам. Главы по финансам и экономике</t>
  </si>
  <si>
    <t xml:space="preserve">1.Предоставление районным общественным организациям финансовой поддержки на осуществление уставной деятельности (з/плата-36.6; подох. налог-5.5;  отчисления от ФОТ- 12.7; услуги связи -1.4; услуги сбербанка-0.4) </t>
  </si>
  <si>
    <t>1. Заключен договор на возмещение Московскому потребительскому обществу средств по субсидированию транспортных расходов на доставку товаров первой необходимости в иные населенные пункты района, не имеющие стационарных точек торговли (аал Мохов)                                                                                                                                                                                        2.Проводится ежемесячный мониторинг цен на товары первой необходимости                                                                          3.Проведено  три ярмарки выходного дня с участием 55 субъектов малого бизнеса, реализовано сельскохозяйственных товаров и продуктов ее переработки на общую сумму 1641,0 тыс. руб.</t>
  </si>
  <si>
    <t>Керш М.А. 2-18-52</t>
  </si>
  <si>
    <t xml:space="preserve">1.Заключен договор о возмещение затрат на обучение кадров для ИП Смертиной Л.А. и ООО "Калина" </t>
  </si>
  <si>
    <r>
      <rPr>
        <b/>
        <sz val="12"/>
        <rFont val="Times New Roman"/>
        <family val="1"/>
        <charset val="204"/>
      </rPr>
      <t xml:space="preserve">1.Развитие и поддержка народного творчества: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 Организация выставок народно-прикладного творчества, в том числе: районные выставки-конкурсы прикладного творчества: «Веселое рождество», «Сказки Н.М. Карамзина в красках»                                                                                                          1.2.Проведение разножанровых фестивалей и конкурсов в том числе: конкурсы: «На крыльях таланта», «Созвездие юных». Республиканский конкурс среди сельских хореограф. коллективов«Танцевальная волна
</t>
    </r>
  </si>
  <si>
    <t xml:space="preserve">1.Подготовка пакета документов по включению в Перечень получателей субсидий на 2016 год;  </t>
  </si>
  <si>
    <t xml:space="preserve">1.Организация и проведение  сельскохозяйственных ярмарок- выходного дня в  р.п. Усть-Абакан.                                                                                                                                      2.Содержание объекта «Биотермическая яма» (заработная плата согласно договора)- 37,0 (РХ-24,6;РБ-12,4)                                                                                                                                                3.Обеспечение деятельности управления землепользования-1210,3, из них: начислен. з/п- 807,0; отчисления на з/п -217,9; прочие-185,4                                                                                                                                                                        4.Участие в республиканской  ярмарке "Чыл Пазы"                                      </t>
  </si>
  <si>
    <r>
      <rPr>
        <sz val="13"/>
        <color theme="1"/>
        <rFont val="Times New Roman"/>
        <family val="1"/>
        <charset val="204"/>
      </rPr>
      <t>1</t>
    </r>
    <r>
      <rPr>
        <b/>
        <sz val="13"/>
        <color theme="1"/>
        <rFont val="Times New Roman"/>
        <family val="1"/>
        <charset val="204"/>
      </rPr>
      <t>.аал Мохов: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-Обустройство детской спортивной площадки с ограждением, с установкой малых игровых форм - 80,9 (РХ-79; РБ- 1,9)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2. а.Баинов: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-Устройство детской площадки - 402 (РХ-398;  РБ-4)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3.</t>
    </r>
    <r>
      <rPr>
        <b/>
        <sz val="13"/>
        <rFont val="Times New Roman"/>
        <family val="1"/>
        <charset val="204"/>
      </rPr>
      <t xml:space="preserve">аал Шурышев: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-ограждение спортивной площадки - 331,8(РХ)                                                                                                                                                                                                                               4.</t>
    </r>
    <r>
      <rPr>
        <b/>
        <sz val="13"/>
        <rFont val="Times New Roman"/>
        <family val="1"/>
        <charset val="204"/>
      </rPr>
      <t xml:space="preserve">аал Бейка:                                                         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 xml:space="preserve">-Бурение скважин (5 скважин)- 531,9 (РХ- 526,6; РБ-5,3)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5. аал Трояков: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- ограждение кладбища - 261,7 (РХ- 257,5;РБ- 4,2)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6. д.Кирба:                                     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 xml:space="preserve">- подключение уличного освещения - 98,6 (РХ- 97,6; РБ-1)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7. д. Камышовая                                              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 xml:space="preserve">- бурение двух скважин- 198 (РХ- 196 ; РБ- 2)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8.д.Камызяк: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- бурение трех скважин -297  (РХ -294; РБ- 3)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9.В аале Ах-Хол</t>
    </r>
    <r>
      <rPr>
        <sz val="13"/>
        <rFont val="Times New Roman"/>
        <family val="1"/>
        <charset val="204"/>
      </rPr>
      <t xml:space="preserve"> проведен концерт, посвященный 8 Марта.                                                      </t>
    </r>
  </si>
  <si>
    <t xml:space="preserve">1.Органы местного самоуправления 660,2 в т.ч. (з/пл.464,6; нач.на з/пл.162,6;   усл.связи 11,2; заправка картриджа 0,5; 5,2 (автострахование 1,8; обслуж.сайта 3,4);            ГСМ 16,1                                                                                                                                    2.Обеспечение деятельности подведомственных учреждений -2285 в т.ч.(з/пл.-1703,8; нач.на з/пл.-543,1; усл.связи 6,4; заправка картриджа 2,2; 29,1 (оплата по договору за обсл.программы 1С- 26,8;установка антивирусной прграммы-2,3) </t>
  </si>
  <si>
    <t xml:space="preserve">1.Обеспечение деятельности подведомственных учреждений -215,2 ( в т.ч. з/пл.-140,5  нач.на з/пл.-62,7; усл.связи- 12,0)                                                                                                                                                                  2.Участие в  фестивале молодежного творчества "Весна в Хакасии",  мероприятие "Встреча трех поколений" - 2,5          </t>
  </si>
  <si>
    <r>
      <t>1.Оказание поддержки Усть-Абаканскому районному обществу ветеранов для осуществления их уставной деятельности-</t>
    </r>
    <r>
      <rPr>
        <b/>
        <sz val="12"/>
        <rFont val="Times New Roman"/>
        <family val="1"/>
        <charset val="204"/>
      </rPr>
      <t xml:space="preserve">59,2 </t>
    </r>
    <r>
      <rPr>
        <sz val="12"/>
        <rFont val="Times New Roman"/>
        <family val="1"/>
        <charset val="204"/>
      </rPr>
      <t>из них: (з/плата -43,9; страховые взносы -13,3; услуги банка - 0,6; услуги связи- 1,4)                                                                                                                                                                      2.Культурно-массовые и спортивные мероприятия-</t>
    </r>
    <r>
      <rPr>
        <b/>
        <sz val="12"/>
        <rFont val="Times New Roman"/>
        <family val="1"/>
        <charset val="204"/>
      </rPr>
      <t>3,9</t>
    </r>
    <r>
      <rPr>
        <sz val="12"/>
        <rFont val="Times New Roman"/>
        <family val="1"/>
        <charset val="204"/>
      </rPr>
      <t xml:space="preserve"> (Чествование ветеранов ВОВ в День Защитника Отечества - 1,1; Голубой огонек к Дню 8-е Марта - 0,8; Фестиваль творчества ветеранов - 0.5,  др. мероприятия - 1,5.                                                                                                                                  3.Мероприятия патриотической направленности -</t>
    </r>
    <r>
      <rPr>
        <b/>
        <sz val="12"/>
        <rFont val="Times New Roman"/>
        <family val="1"/>
        <charset val="204"/>
      </rPr>
      <t>3,4</t>
    </r>
    <r>
      <rPr>
        <sz val="12"/>
        <rFont val="Times New Roman"/>
        <family val="1"/>
        <charset val="204"/>
      </rPr>
      <t xml:space="preserve"> из них: (акция "Поздравь ветерана" -1,0; Районная выставка-конкурс "Наша слава и наша память"-0,6; посещение мемориального комплекса на горе Самохвал - 0,5; Посещение музея железнодорожных войск в г.Абакан-0,5; др. мероприятия - 0,8.                                                                    4.Подписка на периодические издания - </t>
    </r>
    <r>
      <rPr>
        <b/>
        <sz val="12"/>
        <rFont val="Times New Roman"/>
        <family val="1"/>
        <charset val="204"/>
      </rPr>
      <t>2,0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</t>
    </r>
  </si>
  <si>
    <t xml:space="preserve">1.Компенсация части родительской платы за присмотр и уход за ребенком в частных, государственных и муниципальных образовательных организациях : компенсация части родительской платы - 2807,3 (РХ)                                                                                                                                                                                             2.Социальные выплаты -385,9 (РБ), из них: доплата к государственным пенсиям -346,4; материальная помощь -19,5; соц. выплаты на неотложные нужды -20,0 </t>
  </si>
  <si>
    <r>
      <t xml:space="preserve">1.Субсидии на выполнения муниципального задания из средств </t>
    </r>
    <r>
      <rPr>
        <b/>
        <sz val="12"/>
        <rFont val="Times New Roman"/>
        <family val="1"/>
        <charset val="204"/>
      </rPr>
      <t>РХ - 707,5,</t>
    </r>
    <r>
      <rPr>
        <sz val="12"/>
        <rFont val="Times New Roman"/>
        <family val="1"/>
        <charset val="204"/>
      </rPr>
      <t xml:space="preserve"> из них: на оплату труда 552,3; услуги связи 32,1; услуги по содержанию имущества 55,4; прочие услуги 41,7; приобретение мат.запасов  26,0                                                                       2.Предоставление ежемесячных денежных  выплат на содержание детей-сирот и детей за счет средств</t>
    </r>
    <r>
      <rPr>
        <b/>
        <sz val="12"/>
        <rFont val="Times New Roman"/>
        <family val="1"/>
        <charset val="204"/>
      </rPr>
      <t xml:space="preserve"> РБ- 7105,4,</t>
    </r>
    <r>
      <rPr>
        <sz val="12"/>
        <rFont val="Times New Roman"/>
        <family val="1"/>
        <charset val="204"/>
      </rPr>
      <t xml:space="preserve">  из них: опекунское пособие  283 ребенка - 3822,8; вознаграждение приемным 80 семьям - 3282,6</t>
    </r>
  </si>
  <si>
    <t>1.Обеспечение деятельности подведомственных учреждений ("Единая дежурная диспетчерская служба") -380,6 (з/плата -259,4; начисления -121,2)</t>
  </si>
  <si>
    <t>1.Фестиваль-конкурс исполнителей патриотической песни, мастеров художественного слова «Я люблю тебя, Россия»                                                                                                                                                                                                   2.Районный конкурс творческих работ «Письмо неизвестному солдату»</t>
  </si>
  <si>
    <t>1.Приобретение насосов КНС в с. Зеленое-190,8</t>
  </si>
  <si>
    <t>1. Субсидии некоммерческой организаци (Красный крест)- 60,8                                                                                                                                                      2. Техническое присоединение к электросетям ФАП с.Весеннеее -1,4                                                                                                                    3. Поездка на республиканские соревнования по волейболу - 3,3</t>
  </si>
  <si>
    <r>
      <t>1.Иные межбюджетные трансферты на поддержку мер по обеспечению сбалансированности бюджетов поселений-</t>
    </r>
    <r>
      <rPr>
        <b/>
        <sz val="12"/>
        <rFont val="Times New Roman"/>
        <family val="1"/>
        <charset val="204"/>
      </rPr>
      <t>3191,2(РБ)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(обеспечение деятельности МКУ-</t>
    </r>
    <r>
      <rPr>
        <b/>
        <sz val="12"/>
        <rFont val="Times New Roman"/>
        <family val="1"/>
        <charset val="204"/>
      </rPr>
      <t>1407,1 (РБ)</t>
    </r>
    <r>
      <rPr>
        <sz val="12"/>
        <rFont val="Times New Roman"/>
        <family val="1"/>
        <charset val="204"/>
      </rPr>
      <t xml:space="preserve">, в т.ч.(оплата труда -959,1; начисления на з/п -254,8; обслуживание деятельности МКУ- 112,8; суточные -39,6; госпошлина -40,8)                                                                                                                        3.Осуществление государственных полномочий по образованию и обеспечению деятельности комиссий по делам несовершеннолетних и защите их прав </t>
    </r>
    <r>
      <rPr>
        <b/>
        <sz val="12"/>
        <rFont val="Times New Roman"/>
        <family val="1"/>
        <charset val="204"/>
      </rPr>
      <t xml:space="preserve">-60,3(РХ)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образований-</t>
    </r>
    <r>
      <rPr>
        <b/>
        <sz val="12"/>
        <rFont val="Times New Roman"/>
        <family val="1"/>
        <charset val="204"/>
      </rPr>
      <t xml:space="preserve">94(РХ)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5.Осуществление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правонарушениях-</t>
    </r>
    <r>
      <rPr>
        <b/>
        <sz val="12"/>
        <rFont val="Times New Roman"/>
        <family val="1"/>
        <charset val="204"/>
      </rPr>
      <t xml:space="preserve">26,9(РХ)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6.Осуществление органами местного самоуправления государственных полномочий в области охраны труда -</t>
    </r>
    <r>
      <rPr>
        <b/>
        <sz val="12"/>
        <rFont val="Times New Roman"/>
        <family val="1"/>
        <charset val="204"/>
      </rPr>
      <t xml:space="preserve">27,7(РХ)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7.Межбюджетные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- </t>
    </r>
    <r>
      <rPr>
        <b/>
        <sz val="12"/>
        <rFont val="Times New Roman"/>
        <family val="1"/>
        <charset val="204"/>
      </rPr>
      <t xml:space="preserve">9716,0(РБ)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8.Процентные платежи за обслуживание государственных займов и кредитов - </t>
    </r>
    <r>
      <rPr>
        <b/>
        <sz val="12"/>
        <rFont val="Times New Roman"/>
        <family val="1"/>
        <charset val="204"/>
      </rPr>
      <t xml:space="preserve">427,5(РБ)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9.Обеспечение деятельности УФиЭ - </t>
    </r>
    <r>
      <rPr>
        <b/>
        <sz val="12"/>
        <rFont val="Times New Roman"/>
        <family val="1"/>
        <charset val="204"/>
      </rPr>
      <t>2395,4(РБ)</t>
    </r>
    <r>
      <rPr>
        <sz val="12"/>
        <rFont val="Times New Roman"/>
        <family val="1"/>
        <charset val="204"/>
      </rPr>
      <t>, в т.ч.: (з/п 1288,6; начисления на з/п-793,7; обеспечение деятельности управления -263; налоги, гос.пошлина-50,1)</t>
    </r>
  </si>
  <si>
    <t xml:space="preserve">1.В учреждениях  культуры было проведено  15  мероприятий   антинаркотической  направленности  среди детей, подростков и молодёжи (охвачено 433 человека):
/СК д. Курганная/ беседа для детей «Пивной алкоголизм среди юного поколения», /СДК Красноозёрное/ кукольный спектакль по ЗОЖ «Нет, значит, нет», /МКУК СДК Московский/ акция «наш выбор-здоровье, спорт, успех», /МКУ СДК Весененский/ беседа-тренинг «здоровье-это жизнь», /СДК Тепличный/ акция по ЗОЖ «остановись пока не поздно»,/СК а. Тутатчиков/ акция «Молодёжь, табак, наркомания»,/МКУ Усть-Бюрский СДК/ беседа для детей «Смертельное удовольствие», /СДК Солнечный/ тематическая дискотека «Алкоголь-это яд».
2. Молодежным ресурсным центром и Молодежной общественной организацией «САМУР» на районном уровне  проведены профилактические мероприятия, направленные на формирование позитивных жизненных ценностей:
(«Народный контроль» по профилактике продажи алкогольной продукции лицам, не достигшим  совершеннолетия, мероприятие с привлечением родителей «Профилактика потребления наркотических и психоактивных средств» 
</t>
  </si>
  <si>
    <t xml:space="preserve">1..Выплата субсидий перевозчикам  по обслуживанию  4  маршрутов - 205,5 </t>
  </si>
  <si>
    <t>1.Районная олимпиада «Знатоки ПДД» - 5,0</t>
  </si>
  <si>
    <t>1.Содержанию дорог общего пользования местного значения в зимний период  (очистка от снега, грейдирование) -350,0</t>
  </si>
  <si>
    <t>1.Иные межбюджетные трансферты  Усть-Абаканскому поссовету на переселение из аварийного жилья за счет средств гос.корпорации.</t>
  </si>
  <si>
    <t xml:space="preserve">1.Проведение консультаций 14 молодым семьям.
2.Прием и оформление документов - 4 семей.                             </t>
  </si>
  <si>
    <t xml:space="preserve">1.Техническое присоединение к электросетям энергосберегающих устройств ФАП с.Весеннее. </t>
  </si>
  <si>
    <t xml:space="preserve">1.Обеспечение реализации муниципальной программы - 1599,8(РБ),  в т.ч.:                                                                               ( заработная плата- 1109,3;  транспортные услуги-300,8; услуги связи -20,4; коммунальные услуги -34,5; содержание имущества -0,9; прочие работы, услуги -72,1; увеличение стоимости мат. запасов -35,3; уплата иных платежей-26,5                               </t>
  </si>
  <si>
    <t xml:space="preserve">1.Обеспечение развития отрасли культуры:                                                                                                         1.1.Обеспечение деятельности подведомственных учреждений(РДК Дружба, ДК им.Гагарина) - 2387,6, в т.ч.: з/пл. 1625,9; начисл... на з/пл. -538,7; усл.связи- 24,7;ком.усл- 112,4; обслуж.им-ва- 3,2; медосмотр сотрудников- 14,5; пеня- 0,4; 25,1 (инвентарь-17,4; огнетушители-7,7); 42,7 (канц.хоз.. тов.-33,8;гсм-6,2;запчасти на авто-2,7)
1.2. Организация и проведение районных фестивалей, конкурсов,  согласно календарного плана - 58, в т.ч.: цветы, подарки-6,0(районный конкурс чтецов «Несу Родину в душе»; фестиваль «Звезда культуры-2016» ; сцен.костюм-14,0; 38,0 оформление подворья, продукты, ГСМ, баннер на«Чыл Пазы»                                                      1.3.День работников культуры - 20 (цветы)
</t>
  </si>
  <si>
    <r>
      <rPr>
        <b/>
        <sz val="12"/>
        <rFont val="Times New Roman"/>
        <family val="1"/>
        <charset val="204"/>
      </rPr>
      <t xml:space="preserve">1.Совершенствование библиотечной деятельности: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1.1 Обеспечение деятельности подведомственных учреждений (МБУК «Усть-Абаканская ЦБС»)-3934,7 в т.ч. (з/пл. 2699,0;нач. на з/пл. 863,3;усл.связи -96,2; ком.усл.  205,1;обслуж.им-ва 1,0; обучение по ППБ- 25,5,установка антивирусной программы-5,7
суд.издержки-7,0; шкаф пожарный-5,9; книги-2,4  хаб-0,8; уголь-12; канц.тов-0,4;  стр.матер-10,4.
2.</t>
    </r>
    <r>
      <rPr>
        <b/>
        <sz val="12"/>
        <rFont val="Times New Roman"/>
        <family val="1"/>
        <charset val="204"/>
      </rPr>
      <t xml:space="preserve"> Сохранение культурных ценностей:  </t>
    </r>
    <r>
      <rPr>
        <sz val="12"/>
        <rFont val="Times New Roman"/>
        <family val="1"/>
        <charset val="204"/>
      </rPr>
      <t xml:space="preserve">
2.1.Обеспечение деятельности подведомственных учреждений (МКУК «Усть-Абаканский историко-краеведческий музей») - 75,2 в т.ч. з /пл. 52,7; начисл... начисления на з/пл. 17,8, усл.связи -1,7; баннер 3,0
3.</t>
    </r>
    <r>
      <rPr>
        <b/>
        <sz val="12"/>
        <rFont val="Times New Roman"/>
        <family val="1"/>
        <charset val="204"/>
      </rPr>
      <t>Развитие архивного дела:</t>
    </r>
    <r>
      <rPr>
        <sz val="12"/>
        <rFont val="Times New Roman"/>
        <family val="1"/>
        <charset val="204"/>
      </rPr>
      <t xml:space="preserve">
3.1.Арендная плата за пользование помещением под архив - 59,6                                                                                     3.2. Оплата по гражданско-правовому договору специалисту за работу по созданию электронного архива- 13,4                                                   </t>
    </r>
  </si>
  <si>
    <r>
      <t xml:space="preserve">1.Проведение спортивных мероприятий, обеспечение подготовки команд:                                                                     </t>
    </r>
    <r>
      <rPr>
        <sz val="12"/>
        <rFont val="Times New Roman"/>
        <family val="1"/>
        <charset val="204"/>
      </rPr>
      <t>1.1.Участие в республиканских и российских соревнованиях /обеспечение подготовки команд -</t>
    </r>
    <r>
      <rPr>
        <b/>
        <sz val="12"/>
        <rFont val="Times New Roman"/>
        <family val="1"/>
        <charset val="204"/>
      </rPr>
      <t>47,5;</t>
    </r>
    <r>
      <rPr>
        <sz val="12"/>
        <rFont val="Times New Roman"/>
        <family val="1"/>
        <charset val="204"/>
      </rPr>
      <t xml:space="preserve"> в т.ч.: Первенство России по гиревому спорту г. Барнаул -9,8; Республиканская «Лыжня России» г.Саяногорск -2,2/ГСМ/. Первенство Сибирского             
Федерального Округа по рукопашному бою г.Новокузнецк-17,0; Первенство СФО по каратэ-18,5/проезд, проживание, питание/
</t>
    </r>
    <r>
      <rPr>
        <b/>
        <sz val="12"/>
        <rFont val="Times New Roman"/>
        <family val="1"/>
        <charset val="204"/>
      </rPr>
      <t xml:space="preserve">2.Физкультурно-оздоровительная работа с различными категориями населения: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2.1.Проведение районных массовых физкультурно-оздоровительных спортивных мероприятий - </t>
    </r>
    <r>
      <rPr>
        <b/>
        <sz val="12"/>
        <rFont val="Times New Roman"/>
        <family val="1"/>
        <charset val="204"/>
      </rPr>
      <t xml:space="preserve">12,8 </t>
    </r>
  </si>
  <si>
    <r>
      <rPr>
        <b/>
        <sz val="12"/>
        <color theme="1"/>
        <rFont val="Times New Roman"/>
        <family val="1"/>
        <charset val="204"/>
      </rPr>
      <t xml:space="preserve">1.Обаспечение развития отрасли туризма: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1.1.Обеспечение деятельности подведомственных учреждений ( Музей "Салбык") - 240,3 из них: з/ плата - 177,7; нач.на з/пл. -44,3;  услуги связи -1,6;  тех. обслуж. автомобиля -1,6; страхование автомобиля-2,6; ГСМ - 12,5    </t>
    </r>
  </si>
  <si>
    <t xml:space="preserve">1.Заседание межведомственной комиссии по профилактике правонарушений 21.03.2016г., рассмотрено 6 вопросов.                                                                                                                                     2. Создано некоммерческого Усть-Абаканского казачье-хуторского общества.                                                                                                                      </t>
  </si>
  <si>
    <t>1.Подана заявка на получение субсидии из республиканского бюджета РХ  в размере 46 512,8 тыс. руб.на следующие мероприятия:  
 1. Применение на объектах уличного освещения энергосберегающих технологий в Опытненском, Весенненском, Домжаковском, Райковском, Сапогвоском , (Вариантов нет) сельсоветах.
2. Модернизация насосного оборудования с целью  экономии энергоресурсов                                                                 ( котельные, КНС, скважины: п.Усть-Абакан, п.Тепличный, п.Расцвет,с.Зеленое, а.Доможаков)
3. Модернизация объектов генерации тепловой энергии, обеспечивающая теплосбережение ( автоматизированная блочно-модульная котельная в здании администрации и детского сада "Колосок" аала Чарков, строительство котельной Подгорного квартала п.Усть-Абакан, замена самоварного котла на энергосберегающий котел КВр-0,8 в котельной а.Доможаков)
4. Модернизация сетей инженерной инфраструктуры, обеспечивающая энергосбережение ( тепловые сети в с.Вершино-Биджа)</t>
  </si>
  <si>
    <t>1.Обеспечение деятельности УИО - 1318,6(РБ) в т.ч.  (оплата труда -786,6; начисления на оплату труда - 401,3;  усл.связи, лицензия 1С -71,1; канц.товары, ГСМ - 29,9;   судебные издержки по исполнительному листу- 28,3; обслуживание орг.техники - 1,4                                                                                                                   2.Оценка недвижимости -25,5</t>
  </si>
  <si>
    <r>
      <t>1</t>
    </r>
    <r>
      <rPr>
        <b/>
        <sz val="12"/>
        <rFont val="Times New Roman"/>
        <family val="1"/>
        <charset val="204"/>
      </rPr>
      <t xml:space="preserve">.Обеспечение деятельности подведомственных учреждений (Дошкольные организации)-5803,1(РБ), из них 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Субсидии на выполнения муниципального задания:  оплата труда 3563,5 услуги связи 20,5; транспортные услуги 48,1; коммунальные услуги 1310,2; услуги по сод.имущества 462,8; прочие услуги 108,4; прочие расходы 112,4; приобретение основных средств 2,1; приобретение мат.запасов 175,1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2.Капитальный ремонт в муниципальных учреждениях -229,5(РБ)   </t>
    </r>
    <r>
      <rPr>
        <sz val="12"/>
        <rFont val="Times New Roman"/>
        <family val="1"/>
        <charset val="204"/>
      </rPr>
      <t xml:space="preserve">                                                      ^Осуществление технического и строительного надзора за капитальным ремонтом учреждений: д/с Родничок - 2,0; д/с Рябинушка - 10,6.                                                                                                     ^Экспертиза сметы на капитальный ремонт здания: д/с Родничок - 30,2; д/с Рябинушка - 70,9.                                                                                                                                                                        ^Капитальный ремонт по замене дверных и оконных блоков: д/с Рябинушка - 43,2; д/с Солнышко - 22,5                                                                                                                                                                                 ^Капитальный ремонт медицинского кабинета в дошкольных образовательных учреждениях: д/с Солнышко - 50,0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3.Мероприятия по развитию дошкольного образования - 407,1 (РБ): </t>
    </r>
    <r>
      <rPr>
        <sz val="12"/>
        <rFont val="Times New Roman"/>
        <family val="1"/>
        <charset val="204"/>
      </rPr>
      <t xml:space="preserve"> приобретение:                                                                                                                                        ^ оборудования и инвентаря для медицинских кабинетов: д/с Родничок - 36,0, д/с Рябинушка - 29,2; д/с Солнышко - 26,3;                                                                                                                                     ^оборудования и инвентаря для  пищеблоков: д/с Ласточка - 21,9;                                                                                    ^Установка видеонаблюдения: д/с Радуга - 23,1; д/с Звездочка - 50,0                                                              ^Специальная оценка условий труда: д/с Ромашка - 13,0                                                                                          ^Обучение и аттестация кочегаров, рабочих по бойлеру для работы в котельных: д/с Рябинушка - 3,0                                                                                                                                             ^д/с Ромашка - 13,8                                                                                                                        ^Установка АУПС: д/с Ромашка 5,0                                                                                                                              </t>
    </r>
  </si>
  <si>
    <r>
      <t>^ Обработка кровли огнезащитным составом, испытание пожарных кранов, лестниц, ограждений: д/с Солнышко - 31,0                                                                                                                                                           ^Обучение по мерам пожарной безопасности: д/с Ласточка  1,3                                                                                              ^ Приобретение пожарных рукавов, огнетушителей и знаков: д/с Солнышко  5,2; д/с Рябинушка - 5,8                                                                                                                                                                                                 ^Изготовление технического плана на здание детского сада п.У-Абакан на 260 мест  90,0                                                                                                                                                                  ^Электронный детский сад (программное обеспечение): -52,5                                                                                                     4.</t>
    </r>
    <r>
      <rPr>
        <b/>
        <sz val="12"/>
        <rFont val="Times New Roman"/>
        <family val="1"/>
        <charset val="204"/>
      </rPr>
      <t>Обеспечение государственных гарантий реализации прав на получение общедоступного и бесплатного дошкольного образования- 16007,6(РХ):        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 на оплату труда 15847,6; услуги связи 54,0; приобретение мат.запасов 106,0                                                                                             </t>
    </r>
    <r>
      <rPr>
        <b/>
        <sz val="12"/>
        <rFont val="Times New Roman"/>
        <family val="1"/>
        <charset val="204"/>
      </rPr>
      <t>Развитие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 1.Обеспечение деятельности подведомственных учреждений (Общеобразовательные организации) - 15681,3(РБ). из них:                                                                                                                       Субсидии на выполнения муниципального задания: оплата труда 3097,9;  услуги связи 64,5; транспортные услуги 510,8; коммунальные услуги 8363,7;  услуги по сод.имущества 988,9;  прочие услуги 569,6; прочие расходы 361,9; приобретение основных средств 39,2;  приобретение мат.запасов 1684,9.                                                                                        2. Строительство, реконструкция объектов муниципальной собственности-189,1, из них: бурение и обустройство эксплуатационной скважины для добычи подземных вод для хозяйственного водоснабжения: Калининская СОШ - 189,1                                                                                                                                                                              3. Капитальный ремонт в муниципальных учреждениях, в том числе проектно-сметная документация -386,9(РБ), из них:                                                                                                                                                                            ^ Капитальный ремонт спортивного зала: Московская СОШ - 302,1                                                                          ^ Замена оконных деревянных блоков на пластиковые: У-Абаканская СОШ - 38,0  </t>
    </r>
  </si>
  <si>
    <t xml:space="preserve">^Разработка ПСД и экспертизы сметы на  капитальный ремонт здания: У-Абаканская СОШ - 7,7                                                                                                                ^Осуществление технического и строительного надзора за капитальным ремонтом учреждений: Солнечная СОШ - 4,0;  У-Бюрская СОШ - 7,2                                                                                                  ^Замена входных и межэтажных деревянных дверей: У-Абаканская СОШ - 15,0; У-Абаканская ОШИ- 12950,0 руб.                                                                                                                                                                               4. Создание условия для обеспечения современного качества образования -1079,6, из них:                                                                                                                                                                         ^ Установка АУПС: У-Абаканская СОШ -52,9; Московская СОШ - 3,2; Росток - 6,3; Солнечная - 10,9                                                                                                                                                            ^ Обработка кровли огнезащитным составом, испытание пожарных кранов, лестниц, ограждений: Доможаковская СОШ - 9,5; Красноозерная ООШ - 6,0; Московская СОШ - 13,0; Опытненская СОШ - 42,8; Чарковская СОШИ- 1,4                                                                                                                                                                              ^ Обучение по мерам пожарной безопасности: У-Абаканская СОШ -2,6; В-Биджинская СОШ - 1,3; Весенненская СОШ -1,3; Доможаковская СОШ - 1,3; Калининская СОШ - 1,3;  Расцветовская СОШ - 1,3; Сапоговская СОШ - 1,3; Солнечная СОШ - 1,3; Ташебинская НОШ - 1,3;  У-Бюрская СОШ - 1,3; Чапаевская СОШ - 1,3; Усть-Абаканское ЦДО - 1,3.                                                                                                                                                  ^Проверка качества огнезащитной обработки дерев.конструкций: Расцветовская СОШ - 4,0                                                                                                                                                     ^Приобретение огнетушителей и знаков: В-Биджинская СОШ - 15,3; Красноозерная ООШ- 3,7; Чапаевская ООШ - 7,0                                                                                                                                         ^ Санитарная безопасность:  приобретение оборудования и инвентаря для медицинских кабинетов; Райковская СОШ -60,2;  У-Бюрская СОШ - 9,7                                                                                                                                                                           </t>
  </si>
  <si>
    <t xml:space="preserve">^ Санитарная безопасность:  устройство приточно-вытяжной вентиляции в пищеблоке: У-Абаканская ОШИ- 78,6                                                                                                                                                                                                         ^  Антитеррористическая безопасность: - установка систем видеонаблюдения; Райковская СОШ - 85,0; Красноозерная ООШ - 129,0; У-Ташебинская НОШ- 15,4; Чапаевская ООШ  - 44,6; Чарковская СОШИ- 15,7                                                                                                                                      ^Электробезопасность:- обучение и аттестация кочегаров, рабочих по бойлеру для работы в котельных: Райковская СОШ - 6,4; Веснненская СОШ - 4,8; Доможаковская СОШ - 4,8; Красноозерная ООШ - 4,1; Чарковская СОШИ- 5,6                                                                                                                                                                                                     ^Охрана труда: - обучение руководителей ОУ и лиц, ответственных за охрану труда:  Росток - 3,0;  Доможаковская СОШ - 3,0; Калининская СОШ - 3,0;                                                                                                                   ^Специальная оценка  условий труда: Московская СОШ - 50,9; Росток - 9,3; Опытненская СОШ - 7,3;  Райковская СОШ - 3,5;  Расцветовская СОШ - 7.3; Сапоговская СОШ - 14,5                                                                                                                                                                                   ^Организация кружков по развитию детского хакасского литературного творчества: Чарковская СОШ - 1,1                                                                                                                                                                                ^Организация спортивных секций для детей в общеобразовательных учреждениях:  9 учр. - 46,8                                                                                                                     ^Организация технических кружков для детей в общеобразовательных учреждениях:  1 учр.- 3,2                                                                                                                                                    ^ МБОУ "Доможаковская СОШ"поездка в г.Щелково на соревнования по мини-футболу -  транспортные расходы - 183,3                                                                                                                                                           5.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</t>
  </si>
  <si>
    <r>
      <t xml:space="preserve">^Субсидии на выполнения муниципального задания: из средств респуб.бюджета на оплату труда 74997,7; услуги связи 20,6; прочие услуги 228,3; прочие расходы 0,3; приобретение основных средств 136,0; приобретение мат.запасов 418,2.                                                                       6.Реализация мероприятий по развитию общеобразовательных организаций-229,4, из них: 219,4(РХ); 10,0 (РБ), в т.ч.:                                                                                                                                                                                       ^Благоустройство школьных дворов, школьных зданий, строительство и ремонт школьных туалетов: из ср-в РБ У-Бюрская СОШ - 97,0                                                                                                                                              ^Организация кружков по развитию детского хакасского литературного творчества: 4 учр. -9,7                                                                                                                           ^Организация спортивных секций для детей в общеобразовательных учреждениях:  10 учр. - 110,1                                                                                                                                                                                                         ^Укрепление материально-технической базы спортивного зала: У-Абаканская СОШ - 9,0 (спортивное оборуд..), Опытненская СОШ - 1,0 (технич.оборуд..)                                                                                                                                                                                         ^ Организация технических кружков для детей в общеобразовательных учреждениях:  1 учр.- 2,5                                                                                                                                                     7. Организация школьного питания -1547,7, в т.ч.:1280,7(РХ); 267(РБ), из них:                                                                    ^Организация школьного питания из ср-в РБ 1880 чел.- 1280,7; из ср-в МБ 1880 чел. - 267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Обеспечение условий развития сферы образования: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1.Органы местного самоуправления-1467,3(РБ), в т.ч.:                                                                                                              ^Субсидии на обеспечение деятельности: оплата труда 1312,9; услуги связи 28,4;  прочие услуги 2,3;  приобретение мат.запасов 123,7                                                                                                  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</si>
  <si>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t xml:space="preserve">3777 (РБ), из них:                                                                                                                                                                   ^Субсидии на обеспечение деятельности: из средств (РБ)- оплата труда 3369,5; услуги связи 77,8;  коммунальные услуги 52,1; услуги по сод.имущества 1,2; прочие услуги 41,5; прочие расходы 6,9;  приобретение мат.запасов 227,9 </t>
  </si>
  <si>
    <r>
      <t>«Развитие системы дополнительного образования детей»                                                                                                                                 1</t>
    </r>
    <r>
      <rPr>
        <sz val="12"/>
        <rFont val="Times New Roman"/>
        <family val="1"/>
        <charset val="204"/>
      </rPr>
      <t xml:space="preserve">.Обеспечение деятельности подведомственных учреждений (Центр дополнительного образования)- 3014,7(РБ), в т.ч.                                                                                                                                                                                  ^Субсидии на выполнения муниципального задания:  оплата труда  2908,5; услуги связи 9,3;  коммунальные услуги 20,8; услуги по сод.имущества 21,3; прочие расходы 0,3;  приобретение мат.запасов 54,5                                                                                                                                           2.Обеспечение деятельности подведомственных учреждений (Усть-Абаканская ДШИ)-2214,1(РБ), из них:                                                                                                                            ^Субсидии на выполнения муниципального задания: оплата труда 1964,6; услуги связи 9,7; коммунальные услуги 212,7; прочие расходы 7,2; приобретение мат.запасов 20,0                                                                                                                                                                                                    3.Обеспечение деятельности подведомственных учреждений (Усть-Абаканская ДЮСШ)-3904,5(РБ), в т.ч.                                                                                                              ^Субсидии на выполнения муниципального задания:  оплата труда 3792,7; услуги связи 12,7;  коммунальные услуги 52,9; услуги по сод.имущества 9,5;  прочие услуги 14,2; прочие расходы 3,0; приобретение мат.запасов 19,4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«Выявление и поддержка одаренных детей и талантливой молодежи»                                                                               </t>
    </r>
    <r>
      <rPr>
        <sz val="12"/>
        <rFont val="Times New Roman"/>
        <family val="1"/>
        <charset val="204"/>
      </rPr>
      <t>1.Создание условия для обеспечения современного качества образования- 12,1(РБ), в т.ч.: поездка в г. Красноярск спортсменов МБОУ "Доможаковская СОШ" транспортные расходы из с-в (РБ) - 12,1</t>
    </r>
  </si>
  <si>
    <r>
      <t>1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Обеспечение деятельности подведомственных учреждений (МАУ «Усть-Абаканский загородный лагерь Дружба»:  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МБ- оплата труда 291,6; коммунальные услуги - 37,0; прочие услуги - 5,0; прочие расходы - 10,5 </t>
    </r>
  </si>
  <si>
    <t>1.Мероприятия по профилактике безнадзорности и правонарушений несовершеннолетних - 83,1                                                                                                                   2.Проведено 7  комиссий по делам несовершеннолетних и защите их прав, рассмотрены дела 24 несовершеннолетних, в результате чего, 16 человек поставлено на учет в КДН.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</si>
</sst>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_р_.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vertical="top" wrapText="1"/>
    </xf>
    <xf numFmtId="0" fontId="3" fillId="2" borderId="0" xfId="0" applyNumberFormat="1" applyFont="1" applyFill="1" applyAlignment="1">
      <alignment wrapText="1"/>
    </xf>
    <xf numFmtId="164" fontId="10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/>
    <xf numFmtId="0" fontId="10" fillId="2" borderId="1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vertical="top"/>
    </xf>
    <xf numFmtId="164" fontId="2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center" vertical="top"/>
    </xf>
    <xf numFmtId="2" fontId="2" fillId="2" borderId="0" xfId="0" applyNumberFormat="1" applyFont="1" applyFill="1" applyBorder="1" applyAlignment="1">
      <alignment horizontal="center" vertical="top"/>
    </xf>
    <xf numFmtId="1" fontId="2" fillId="2" borderId="0" xfId="0" applyNumberFormat="1" applyFont="1" applyFill="1" applyBorder="1" applyAlignment="1">
      <alignment horizontal="center" vertical="top"/>
    </xf>
    <xf numFmtId="164" fontId="12" fillId="2" borderId="0" xfId="0" applyNumberFormat="1" applyFont="1" applyFill="1" applyBorder="1" applyAlignment="1">
      <alignment vertical="top"/>
    </xf>
    <xf numFmtId="164" fontId="13" fillId="2" borderId="0" xfId="0" applyNumberFormat="1" applyFont="1" applyFill="1" applyBorder="1" applyAlignment="1">
      <alignment horizontal="center" vertical="top"/>
    </xf>
    <xf numFmtId="2" fontId="13" fillId="2" borderId="0" xfId="0" applyNumberFormat="1" applyFont="1" applyFill="1" applyBorder="1" applyAlignment="1">
      <alignment horizontal="center" vertical="top"/>
    </xf>
    <xf numFmtId="1" fontId="13" fillId="2" borderId="0" xfId="0" applyNumberFormat="1" applyFont="1" applyFill="1" applyBorder="1" applyAlignment="1">
      <alignment horizontal="center" vertical="top"/>
    </xf>
    <xf numFmtId="0" fontId="12" fillId="2" borderId="0" xfId="0" applyFont="1" applyFill="1"/>
    <xf numFmtId="164" fontId="12" fillId="2" borderId="0" xfId="0" applyNumberFormat="1" applyFont="1" applyFill="1"/>
    <xf numFmtId="0" fontId="13" fillId="2" borderId="0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top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vertical="top" wrapText="1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horizontal="center" vertical="top"/>
    </xf>
    <xf numFmtId="165" fontId="5" fillId="2" borderId="5" xfId="0" applyNumberFormat="1" applyFont="1" applyFill="1" applyBorder="1" applyAlignment="1">
      <alignment horizontal="center" vertical="top"/>
    </xf>
    <xf numFmtId="165" fontId="4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164" fontId="2" fillId="2" borderId="0" xfId="0" applyNumberFormat="1" applyFont="1" applyFill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165" fontId="3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2" fontId="2" fillId="2" borderId="5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3" fillId="2" borderId="5" xfId="0" applyNumberFormat="1" applyFont="1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3" fillId="2" borderId="0" xfId="0" applyFont="1" applyFill="1" applyAlignment="1"/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vertical="top" wrapText="1"/>
    </xf>
    <xf numFmtId="164" fontId="11" fillId="2" borderId="6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9" fontId="4" fillId="2" borderId="5" xfId="1" applyFont="1" applyFill="1" applyBorder="1" applyAlignment="1">
      <alignment horizontal="left" vertical="top" wrapText="1"/>
    </xf>
    <xf numFmtId="9" fontId="4" fillId="2" borderId="6" xfId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/>
    </xf>
    <xf numFmtId="9" fontId="7" fillId="2" borderId="5" xfId="1" applyFont="1" applyFill="1" applyBorder="1" applyAlignment="1">
      <alignment horizontal="left" vertical="top" wrapText="1"/>
    </xf>
    <xf numFmtId="9" fontId="7" fillId="2" borderId="8" xfId="1" applyFont="1" applyFill="1" applyBorder="1" applyAlignment="1">
      <alignment horizontal="left" vertical="top" wrapText="1"/>
    </xf>
    <xf numFmtId="165" fontId="2" fillId="2" borderId="5" xfId="1" applyNumberFormat="1" applyFont="1" applyFill="1" applyBorder="1" applyAlignment="1">
      <alignment horizontal="center" vertical="top"/>
    </xf>
    <xf numFmtId="165" fontId="2" fillId="2" borderId="8" xfId="1" applyNumberFormat="1" applyFont="1" applyFill="1" applyBorder="1" applyAlignment="1">
      <alignment horizontal="center" vertical="top"/>
    </xf>
    <xf numFmtId="165" fontId="5" fillId="2" borderId="5" xfId="1" applyNumberFormat="1" applyFont="1" applyFill="1" applyBorder="1" applyAlignment="1">
      <alignment horizontal="center" vertical="top"/>
    </xf>
    <xf numFmtId="165" fontId="5" fillId="2" borderId="8" xfId="1" applyNumberFormat="1" applyFont="1" applyFill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left" vertical="top"/>
    </xf>
    <xf numFmtId="165" fontId="3" fillId="2" borderId="5" xfId="0" applyNumberFormat="1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164" fontId="3" fillId="2" borderId="6" xfId="0" applyNumberFormat="1" applyFont="1" applyFill="1" applyBorder="1" applyAlignment="1">
      <alignment horizontal="left" vertical="top"/>
    </xf>
    <xf numFmtId="165" fontId="2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165" fontId="2" fillId="2" borderId="5" xfId="0" applyNumberFormat="1" applyFont="1" applyFill="1" applyBorder="1" applyAlignment="1">
      <alignment horizontal="center" vertical="top"/>
    </xf>
    <xf numFmtId="165" fontId="2" fillId="2" borderId="8" xfId="0" applyNumberFormat="1" applyFont="1" applyFill="1" applyBorder="1" applyAlignment="1">
      <alignment horizontal="center" vertical="top"/>
    </xf>
    <xf numFmtId="165" fontId="8" fillId="2" borderId="5" xfId="0" applyNumberFormat="1" applyFont="1" applyFill="1" applyBorder="1" applyAlignment="1">
      <alignment horizontal="center" vertical="top"/>
    </xf>
    <xf numFmtId="165" fontId="8" fillId="2" borderId="8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165" fontId="4" fillId="2" borderId="5" xfId="0" applyNumberFormat="1" applyFont="1" applyFill="1" applyBorder="1" applyAlignment="1">
      <alignment horizontal="center" vertical="center"/>
    </xf>
    <xf numFmtId="9" fontId="3" fillId="2" borderId="5" xfId="1" applyFont="1" applyFill="1" applyBorder="1" applyAlignment="1">
      <alignment vertical="top"/>
    </xf>
    <xf numFmtId="9" fontId="3" fillId="2" borderId="8" xfId="1" applyFont="1" applyFill="1" applyBorder="1" applyAlignment="1">
      <alignment vertical="top"/>
    </xf>
    <xf numFmtId="0" fontId="15" fillId="2" borderId="6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"/>
  <sheetViews>
    <sheetView tabSelected="1" zoomScale="50" zoomScaleNormal="50" zoomScaleSheetLayoutView="40" workbookViewId="0">
      <selection activeCell="L81" sqref="L81"/>
    </sheetView>
  </sheetViews>
  <sheetFormatPr defaultColWidth="9.140625" defaultRowHeight="16.5"/>
  <cols>
    <col min="1" max="1" width="6.28515625" style="1" customWidth="1"/>
    <col min="2" max="2" width="53.28515625" style="1" customWidth="1"/>
    <col min="3" max="4" width="11.5703125" style="15" customWidth="1"/>
    <col min="5" max="5" width="10.5703125" style="15" customWidth="1"/>
    <col min="6" max="6" width="10" style="15" customWidth="1"/>
    <col min="7" max="7" width="11.85546875" style="15" customWidth="1"/>
    <col min="8" max="8" width="10.7109375" style="15" customWidth="1"/>
    <col min="9" max="9" width="12.28515625" style="15" customWidth="1"/>
    <col min="10" max="10" width="10.42578125" style="15" customWidth="1"/>
    <col min="11" max="11" width="9.5703125" style="15" customWidth="1"/>
    <col min="12" max="12" width="11.140625" style="15" customWidth="1"/>
    <col min="13" max="13" width="11.42578125" style="16" customWidth="1"/>
    <col min="14" max="14" width="79.42578125" style="1" customWidth="1"/>
    <col min="15" max="15" width="7.42578125" style="1" hidden="1" customWidth="1"/>
    <col min="16" max="16" width="10.140625" style="1" hidden="1" customWidth="1"/>
    <col min="17" max="17" width="9.140625" style="1" hidden="1" customWidth="1"/>
    <col min="18" max="16384" width="9.140625" style="1"/>
  </cols>
  <sheetData>
    <row r="1" spans="1:14" ht="24.75" customHeight="1">
      <c r="A1" s="143" t="s">
        <v>105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15" customHeigh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 s="5" customFormat="1" ht="16.5" customHeight="1">
      <c r="A3" s="150" t="s">
        <v>0</v>
      </c>
      <c r="B3" s="150" t="s">
        <v>39</v>
      </c>
      <c r="C3" s="118" t="s">
        <v>38</v>
      </c>
      <c r="D3" s="154"/>
      <c r="E3" s="154"/>
      <c r="F3" s="154"/>
      <c r="G3" s="155"/>
      <c r="H3" s="118" t="s">
        <v>29</v>
      </c>
      <c r="I3" s="154"/>
      <c r="J3" s="154"/>
      <c r="K3" s="154"/>
      <c r="L3" s="155"/>
      <c r="M3" s="152" t="s">
        <v>34</v>
      </c>
      <c r="N3" s="150" t="s">
        <v>28</v>
      </c>
    </row>
    <row r="4" spans="1:14" s="5" customFormat="1" ht="85.15" customHeight="1">
      <c r="A4" s="151"/>
      <c r="B4" s="151"/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23</v>
      </c>
      <c r="I4" s="50" t="s">
        <v>24</v>
      </c>
      <c r="J4" s="50" t="s">
        <v>25</v>
      </c>
      <c r="K4" s="50" t="s">
        <v>26</v>
      </c>
      <c r="L4" s="50" t="s">
        <v>27</v>
      </c>
      <c r="M4" s="153"/>
      <c r="N4" s="151"/>
    </row>
    <row r="5" spans="1:14">
      <c r="A5" s="6">
        <v>1</v>
      </c>
      <c r="B5" s="7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9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7" t="s">
        <v>33</v>
      </c>
    </row>
    <row r="6" spans="1:14" ht="16.5" customHeight="1">
      <c r="A6" s="162" t="s">
        <v>2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4"/>
    </row>
    <row r="7" spans="1:14" ht="69" customHeight="1">
      <c r="A7" s="39" t="s">
        <v>32</v>
      </c>
      <c r="B7" s="52" t="s">
        <v>40</v>
      </c>
      <c r="C7" s="53">
        <f>C8+C9</f>
        <v>7767</v>
      </c>
      <c r="D7" s="53">
        <f>D8+D9</f>
        <v>420</v>
      </c>
      <c r="E7" s="53"/>
      <c r="F7" s="53"/>
      <c r="G7" s="53">
        <f t="shared" ref="G7:L7" si="0">G8+G9</f>
        <v>8187</v>
      </c>
      <c r="H7" s="53">
        <f t="shared" si="0"/>
        <v>1222.7</v>
      </c>
      <c r="I7" s="53">
        <f t="shared" si="0"/>
        <v>24.6</v>
      </c>
      <c r="J7" s="53">
        <f t="shared" si="0"/>
        <v>0</v>
      </c>
      <c r="K7" s="53">
        <f t="shared" si="0"/>
        <v>0</v>
      </c>
      <c r="L7" s="53">
        <f t="shared" si="0"/>
        <v>1247.3</v>
      </c>
      <c r="M7" s="53">
        <f>L7/G7*100</f>
        <v>15.235128862831319</v>
      </c>
      <c r="N7" s="10"/>
    </row>
    <row r="8" spans="1:14" ht="116.25" customHeight="1">
      <c r="A8" s="38" t="s">
        <v>91</v>
      </c>
      <c r="B8" s="54" t="s">
        <v>106</v>
      </c>
      <c r="C8" s="55">
        <v>6023.2</v>
      </c>
      <c r="D8" s="55">
        <v>420</v>
      </c>
      <c r="E8" s="56"/>
      <c r="F8" s="55"/>
      <c r="G8" s="55">
        <f>F8+E8+D8+C8</f>
        <v>6443.2</v>
      </c>
      <c r="H8" s="55">
        <v>1222.7</v>
      </c>
      <c r="I8" s="55">
        <v>24.6</v>
      </c>
      <c r="J8" s="55"/>
      <c r="K8" s="55"/>
      <c r="L8" s="55">
        <f>K8+J8+I8+H8</f>
        <v>1247.3</v>
      </c>
      <c r="M8" s="99">
        <f t="shared" ref="M8:M10" si="1">L8/G8*100</f>
        <v>19.35839334492178</v>
      </c>
      <c r="N8" s="57" t="s">
        <v>131</v>
      </c>
    </row>
    <row r="9" spans="1:14" ht="35.65" customHeight="1">
      <c r="A9" s="39" t="s">
        <v>92</v>
      </c>
      <c r="B9" s="58" t="s">
        <v>41</v>
      </c>
      <c r="C9" s="59">
        <v>1743.8</v>
      </c>
      <c r="D9" s="60"/>
      <c r="E9" s="60"/>
      <c r="F9" s="60"/>
      <c r="G9" s="59">
        <f>F9+E9+D9+C9</f>
        <v>1743.8</v>
      </c>
      <c r="H9" s="59">
        <v>0</v>
      </c>
      <c r="I9" s="59"/>
      <c r="J9" s="59"/>
      <c r="K9" s="59"/>
      <c r="L9" s="59">
        <v>0</v>
      </c>
      <c r="M9" s="99">
        <f t="shared" si="1"/>
        <v>0</v>
      </c>
      <c r="N9" s="57" t="s">
        <v>130</v>
      </c>
    </row>
    <row r="10" spans="1:14">
      <c r="A10" s="168" t="s">
        <v>14</v>
      </c>
      <c r="B10" s="134" t="s">
        <v>74</v>
      </c>
      <c r="C10" s="138">
        <v>32.5</v>
      </c>
      <c r="D10" s="138">
        <v>3045.7</v>
      </c>
      <c r="E10" s="136"/>
      <c r="F10" s="138"/>
      <c r="G10" s="138">
        <f>F10+E10+D10+C10</f>
        <v>3078.2</v>
      </c>
      <c r="H10" s="160">
        <v>21.4</v>
      </c>
      <c r="I10" s="158">
        <v>2180.5</v>
      </c>
      <c r="J10" s="138"/>
      <c r="K10" s="136"/>
      <c r="L10" s="136">
        <f>K10+J10+I10+H10</f>
        <v>2201.9</v>
      </c>
      <c r="M10" s="165">
        <f t="shared" si="1"/>
        <v>71.532064193359773</v>
      </c>
      <c r="N10" s="131" t="s">
        <v>132</v>
      </c>
    </row>
    <row r="11" spans="1:14" ht="284.25" customHeight="1">
      <c r="A11" s="169"/>
      <c r="B11" s="135"/>
      <c r="C11" s="139"/>
      <c r="D11" s="139"/>
      <c r="E11" s="137"/>
      <c r="F11" s="139"/>
      <c r="G11" s="139"/>
      <c r="H11" s="161"/>
      <c r="I11" s="159"/>
      <c r="J11" s="139"/>
      <c r="K11" s="137"/>
      <c r="L11" s="137"/>
      <c r="M11" s="166"/>
      <c r="N11" s="132"/>
    </row>
    <row r="12" spans="1:14" ht="21" customHeight="1">
      <c r="A12" s="116" t="s">
        <v>3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57.75" customHeight="1">
      <c r="A13" s="40" t="s">
        <v>75</v>
      </c>
      <c r="B13" s="61" t="s">
        <v>42</v>
      </c>
      <c r="C13" s="62">
        <v>460</v>
      </c>
      <c r="D13" s="62">
        <v>950</v>
      </c>
      <c r="E13" s="62"/>
      <c r="F13" s="62"/>
      <c r="G13" s="62">
        <f>F13+E13+D13+C13</f>
        <v>1410</v>
      </c>
      <c r="H13" s="62">
        <v>0</v>
      </c>
      <c r="I13" s="62">
        <v>0</v>
      </c>
      <c r="J13" s="62"/>
      <c r="K13" s="62"/>
      <c r="L13" s="62">
        <v>0</v>
      </c>
      <c r="M13" s="63">
        <f t="shared" ref="M13:M14" si="2">L13/G13*100</f>
        <v>0</v>
      </c>
      <c r="N13" s="20" t="s">
        <v>128</v>
      </c>
    </row>
    <row r="14" spans="1:14" ht="131.65" customHeight="1">
      <c r="A14" s="40" t="s">
        <v>15</v>
      </c>
      <c r="B14" s="61" t="s">
        <v>44</v>
      </c>
      <c r="C14" s="62">
        <v>145</v>
      </c>
      <c r="D14" s="62"/>
      <c r="E14" s="62"/>
      <c r="F14" s="62"/>
      <c r="G14" s="62">
        <f>F14+E14+D14+C14</f>
        <v>145</v>
      </c>
      <c r="H14" s="62">
        <v>0</v>
      </c>
      <c r="I14" s="62"/>
      <c r="J14" s="62"/>
      <c r="K14" s="62"/>
      <c r="L14" s="62">
        <v>0</v>
      </c>
      <c r="M14" s="63">
        <f t="shared" si="2"/>
        <v>0</v>
      </c>
      <c r="N14" s="19" t="s">
        <v>126</v>
      </c>
    </row>
    <row r="15" spans="1:14">
      <c r="A15" s="118" t="s">
        <v>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/>
    </row>
    <row r="16" spans="1:14" ht="103.9" customHeight="1">
      <c r="A16" s="112" t="s">
        <v>36</v>
      </c>
      <c r="B16" s="146" t="s">
        <v>107</v>
      </c>
      <c r="C16" s="144">
        <v>61404.6</v>
      </c>
      <c r="D16" s="144">
        <v>1038</v>
      </c>
      <c r="E16" s="144"/>
      <c r="F16" s="144"/>
      <c r="G16" s="144">
        <f>F16+E16+D16+C16</f>
        <v>62442.6</v>
      </c>
      <c r="H16" s="144">
        <v>17137.2</v>
      </c>
      <c r="I16" s="144">
        <v>208.9</v>
      </c>
      <c r="J16" s="144"/>
      <c r="K16" s="144"/>
      <c r="L16" s="144">
        <f>K16+J16+I16+H16</f>
        <v>17346.100000000002</v>
      </c>
      <c r="M16" s="144">
        <v>27.8</v>
      </c>
      <c r="N16" s="127" t="s">
        <v>142</v>
      </c>
    </row>
    <row r="17" spans="1:14" ht="286.14999999999998" customHeight="1">
      <c r="A17" s="148"/>
      <c r="B17" s="147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9"/>
      <c r="N17" s="170"/>
    </row>
    <row r="18" spans="1:14" ht="19.5" customHeight="1">
      <c r="A18" s="118" t="s">
        <v>37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</row>
    <row r="19" spans="1:14" ht="52.15" customHeight="1">
      <c r="A19" s="47" t="s">
        <v>76</v>
      </c>
      <c r="B19" s="64" t="s">
        <v>104</v>
      </c>
      <c r="C19" s="65">
        <v>798.8</v>
      </c>
      <c r="D19" s="65"/>
      <c r="E19" s="65"/>
      <c r="F19" s="65"/>
      <c r="G19" s="65">
        <f>F19+E19+D19+C19</f>
        <v>798.8</v>
      </c>
      <c r="H19" s="65">
        <v>65.5</v>
      </c>
      <c r="I19" s="65"/>
      <c r="J19" s="65"/>
      <c r="K19" s="65"/>
      <c r="L19" s="65">
        <v>65.5</v>
      </c>
      <c r="M19" s="66">
        <v>8.1999999999999993</v>
      </c>
      <c r="N19" s="19" t="s">
        <v>141</v>
      </c>
    </row>
    <row r="20" spans="1:14" ht="18" customHeight="1">
      <c r="A20" s="118" t="s">
        <v>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20"/>
    </row>
    <row r="21" spans="1:14" ht="55.5" customHeight="1">
      <c r="A21" s="40" t="s">
        <v>16</v>
      </c>
      <c r="B21" s="67" t="s">
        <v>43</v>
      </c>
      <c r="C21" s="68">
        <f>C22+C28+C31</f>
        <v>151322.70000000001</v>
      </c>
      <c r="D21" s="66">
        <f>D22+D28+D31</f>
        <v>430772</v>
      </c>
      <c r="E21" s="65">
        <f>E22+E28+E31</f>
        <v>0</v>
      </c>
      <c r="F21" s="65"/>
      <c r="G21" s="68">
        <f>G22+G28+G31</f>
        <v>582094.70000000007</v>
      </c>
      <c r="H21" s="69">
        <f>H22+H28+H31</f>
        <v>38443.199999999997</v>
      </c>
      <c r="I21" s="69">
        <f>I22+I28+I31</f>
        <v>93308.800000000003</v>
      </c>
      <c r="J21" s="69"/>
      <c r="K21" s="69"/>
      <c r="L21" s="69">
        <f>K21+J21+I21+H21</f>
        <v>131752</v>
      </c>
      <c r="M21" s="69">
        <v>22.6</v>
      </c>
      <c r="N21" s="70"/>
    </row>
    <row r="22" spans="1:14" ht="409.6" customHeight="1">
      <c r="A22" s="112" t="s">
        <v>93</v>
      </c>
      <c r="B22" s="109" t="s">
        <v>110</v>
      </c>
      <c r="C22" s="107">
        <v>114166.9</v>
      </c>
      <c r="D22" s="107">
        <v>430772</v>
      </c>
      <c r="E22" s="107"/>
      <c r="F22" s="107"/>
      <c r="G22" s="107">
        <f>F22+E22+D22+C22</f>
        <v>544938.9</v>
      </c>
      <c r="H22" s="107">
        <v>29297.8</v>
      </c>
      <c r="I22" s="107">
        <v>93308.800000000003</v>
      </c>
      <c r="J22" s="107"/>
      <c r="K22" s="107"/>
      <c r="L22" s="107">
        <f>K22+J22+I22+H22</f>
        <v>122606.6</v>
      </c>
      <c r="M22" s="107">
        <v>22.5</v>
      </c>
      <c r="N22" s="20" t="s">
        <v>158</v>
      </c>
    </row>
    <row r="23" spans="1:14" ht="409.6" customHeight="1">
      <c r="A23" s="113"/>
      <c r="B23" s="110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20" t="s">
        <v>159</v>
      </c>
    </row>
    <row r="24" spans="1:14" ht="391.5" customHeight="1">
      <c r="A24" s="114"/>
      <c r="B24" s="11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20" t="s">
        <v>160</v>
      </c>
    </row>
    <row r="25" spans="1:14" ht="380.25" customHeight="1">
      <c r="A25" s="72"/>
      <c r="B25" s="5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20" t="s">
        <v>161</v>
      </c>
    </row>
    <row r="26" spans="1:14" ht="384.75" customHeight="1">
      <c r="A26" s="72"/>
      <c r="B26" s="5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20" t="s">
        <v>162</v>
      </c>
    </row>
    <row r="27" spans="1:14" ht="72.75" customHeight="1">
      <c r="A27" s="72"/>
      <c r="B27" s="51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20" t="s">
        <v>163</v>
      </c>
    </row>
    <row r="28" spans="1:14" ht="320.25" customHeight="1">
      <c r="A28" s="112" t="s">
        <v>94</v>
      </c>
      <c r="B28" s="121" t="s">
        <v>111</v>
      </c>
      <c r="C28" s="141">
        <v>36954.800000000003</v>
      </c>
      <c r="D28" s="141"/>
      <c r="E28" s="141"/>
      <c r="F28" s="141"/>
      <c r="G28" s="141">
        <f>F28+E28+D28+C28</f>
        <v>36954.800000000003</v>
      </c>
      <c r="H28" s="141">
        <v>9145.4</v>
      </c>
      <c r="I28" s="141"/>
      <c r="J28" s="141"/>
      <c r="K28" s="141"/>
      <c r="L28" s="167">
        <f>K28+J28+I28+H28</f>
        <v>9145.4</v>
      </c>
      <c r="M28" s="167">
        <v>24.7</v>
      </c>
      <c r="N28" s="74" t="s">
        <v>164</v>
      </c>
    </row>
    <row r="29" spans="1:14" ht="76.5" hidden="1" customHeight="1">
      <c r="A29" s="140"/>
      <c r="B29" s="110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0"/>
    </row>
    <row r="30" spans="1:14" ht="2.1" hidden="1" customHeight="1">
      <c r="A30" s="140"/>
      <c r="B30" s="110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70"/>
    </row>
    <row r="31" spans="1:14" ht="58.9" customHeight="1">
      <c r="A31" s="40" t="s">
        <v>95</v>
      </c>
      <c r="B31" s="37" t="s">
        <v>45</v>
      </c>
      <c r="C31" s="75">
        <v>201</v>
      </c>
      <c r="D31" s="76"/>
      <c r="E31" s="75"/>
      <c r="F31" s="75"/>
      <c r="G31" s="75">
        <v>201</v>
      </c>
      <c r="H31" s="60">
        <v>0</v>
      </c>
      <c r="I31" s="60"/>
      <c r="J31" s="60"/>
      <c r="K31" s="60"/>
      <c r="L31" s="60">
        <v>0</v>
      </c>
      <c r="M31" s="60">
        <v>0</v>
      </c>
      <c r="N31" s="57" t="s">
        <v>139</v>
      </c>
    </row>
    <row r="32" spans="1:14" ht="17.25" customHeight="1">
      <c r="A32" s="118" t="s">
        <v>56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37.15" customHeight="1">
      <c r="A33" s="47" t="s">
        <v>17</v>
      </c>
      <c r="B33" s="77" t="s">
        <v>46</v>
      </c>
      <c r="C33" s="62">
        <f>C34+C35+C36+C37+C38</f>
        <v>40636.600000000006</v>
      </c>
      <c r="D33" s="62">
        <f>D34+D35+D36+D37+D38</f>
        <v>0</v>
      </c>
      <c r="E33" s="62">
        <f>E34+E35+E36+E37+E38</f>
        <v>31</v>
      </c>
      <c r="F33" s="62">
        <f>F34+F35+F36+F37</f>
        <v>0</v>
      </c>
      <c r="G33" s="62">
        <f>G34+G35+G36+G37+G38</f>
        <v>40667.600000000006</v>
      </c>
      <c r="H33" s="62">
        <f>H34+H35+H36+H37+H38</f>
        <v>9711.7999999999993</v>
      </c>
      <c r="I33" s="78"/>
      <c r="J33" s="78"/>
      <c r="K33" s="78"/>
      <c r="L33" s="62">
        <f>L34+L35+L36+L37+L38</f>
        <v>9711.7999999999993</v>
      </c>
      <c r="M33" s="62">
        <v>23.9</v>
      </c>
      <c r="N33" s="10"/>
    </row>
    <row r="34" spans="1:14" ht="175.9" customHeight="1">
      <c r="A34" s="47" t="s">
        <v>77</v>
      </c>
      <c r="B34" s="79" t="s">
        <v>47</v>
      </c>
      <c r="C34" s="80">
        <v>11121.8</v>
      </c>
      <c r="D34" s="80"/>
      <c r="E34" s="80"/>
      <c r="F34" s="81"/>
      <c r="G34" s="80">
        <f>F34+E34+D34+C34</f>
        <v>11121.8</v>
      </c>
      <c r="H34" s="82">
        <v>2465.6</v>
      </c>
      <c r="I34" s="80"/>
      <c r="J34" s="80"/>
      <c r="K34" s="81"/>
      <c r="L34" s="82">
        <f>SUM(H34:K34)</f>
        <v>2465.6</v>
      </c>
      <c r="M34" s="80">
        <v>22.2</v>
      </c>
      <c r="N34" s="74" t="s">
        <v>151</v>
      </c>
    </row>
    <row r="35" spans="1:14" ht="250.15" customHeight="1">
      <c r="A35" s="47" t="s">
        <v>78</v>
      </c>
      <c r="B35" s="58" t="s">
        <v>112</v>
      </c>
      <c r="C35" s="75">
        <v>16534.400000000001</v>
      </c>
      <c r="D35" s="75"/>
      <c r="E35" s="75">
        <v>31</v>
      </c>
      <c r="F35" s="75"/>
      <c r="G35" s="75">
        <f>F35+E35+D35+C35</f>
        <v>16565.400000000001</v>
      </c>
      <c r="H35" s="75">
        <v>4083.3</v>
      </c>
      <c r="I35" s="75"/>
      <c r="J35" s="75"/>
      <c r="K35" s="75"/>
      <c r="L35" s="75">
        <v>4083.3</v>
      </c>
      <c r="M35" s="75">
        <v>24.6</v>
      </c>
      <c r="N35" s="20" t="s">
        <v>152</v>
      </c>
    </row>
    <row r="36" spans="1:14" ht="118.5" customHeight="1">
      <c r="A36" s="47" t="s">
        <v>79</v>
      </c>
      <c r="B36" s="58" t="s">
        <v>113</v>
      </c>
      <c r="C36" s="75">
        <v>172</v>
      </c>
      <c r="D36" s="75"/>
      <c r="E36" s="75"/>
      <c r="F36" s="68"/>
      <c r="G36" s="75">
        <f>F36+E36+D36+C36</f>
        <v>172</v>
      </c>
      <c r="H36" s="75">
        <v>0</v>
      </c>
      <c r="I36" s="75"/>
      <c r="J36" s="75"/>
      <c r="K36" s="75"/>
      <c r="L36" s="75">
        <v>0</v>
      </c>
      <c r="M36" s="75">
        <v>0</v>
      </c>
      <c r="N36" s="20" t="s">
        <v>129</v>
      </c>
    </row>
    <row r="37" spans="1:14" ht="98.25" customHeight="1">
      <c r="A37" s="47" t="s">
        <v>80</v>
      </c>
      <c r="B37" s="83" t="s">
        <v>115</v>
      </c>
      <c r="C37" s="75">
        <v>11511.1</v>
      </c>
      <c r="D37" s="75"/>
      <c r="E37" s="75"/>
      <c r="F37" s="75"/>
      <c r="G37" s="75">
        <f>F37+E37+D37+C37</f>
        <v>11511.1</v>
      </c>
      <c r="H37" s="60">
        <v>2945.2</v>
      </c>
      <c r="I37" s="60"/>
      <c r="J37" s="60"/>
      <c r="K37" s="60"/>
      <c r="L37" s="60">
        <f>K37+J37+I37+H37</f>
        <v>2945.2</v>
      </c>
      <c r="M37" s="60">
        <v>25.6</v>
      </c>
      <c r="N37" s="20" t="s">
        <v>133</v>
      </c>
    </row>
    <row r="38" spans="1:14" ht="70.150000000000006" customHeight="1">
      <c r="A38" s="47" t="s">
        <v>81</v>
      </c>
      <c r="B38" s="84" t="s">
        <v>114</v>
      </c>
      <c r="C38" s="75">
        <v>1297.3</v>
      </c>
      <c r="D38" s="75"/>
      <c r="E38" s="68"/>
      <c r="F38" s="68"/>
      <c r="G38" s="75">
        <f>F38+E38+D38+C38</f>
        <v>1297.3</v>
      </c>
      <c r="H38" s="75">
        <v>217.7</v>
      </c>
      <c r="I38" s="75"/>
      <c r="J38" s="75"/>
      <c r="K38" s="75"/>
      <c r="L38" s="75">
        <v>217.7</v>
      </c>
      <c r="M38" s="75">
        <v>16.8</v>
      </c>
      <c r="N38" s="20" t="s">
        <v>134</v>
      </c>
    </row>
    <row r="39" spans="1:14" ht="15.75" customHeight="1">
      <c r="A39" s="118" t="s">
        <v>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20"/>
    </row>
    <row r="40" spans="1:14" ht="151.9" customHeight="1">
      <c r="A40" s="40" t="s">
        <v>82</v>
      </c>
      <c r="B40" s="67" t="s">
        <v>48</v>
      </c>
      <c r="C40" s="48">
        <v>390</v>
      </c>
      <c r="D40" s="85"/>
      <c r="E40" s="86"/>
      <c r="F40" s="48"/>
      <c r="G40" s="48">
        <f>F40+E40+D40+C40</f>
        <v>390</v>
      </c>
      <c r="H40" s="48">
        <v>60.3</v>
      </c>
      <c r="I40" s="48"/>
      <c r="J40" s="48"/>
      <c r="K40" s="48"/>
      <c r="L40" s="48">
        <f>SUM(H40:K40)</f>
        <v>60.3</v>
      </c>
      <c r="M40" s="48">
        <v>15.5</v>
      </c>
      <c r="N40" s="74" t="s">
        <v>153</v>
      </c>
    </row>
    <row r="41" spans="1:14">
      <c r="A41" s="118" t="s">
        <v>7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20"/>
    </row>
    <row r="42" spans="1:14" ht="69.400000000000006" customHeight="1">
      <c r="A42" s="40" t="s">
        <v>18</v>
      </c>
      <c r="B42" s="67" t="s">
        <v>49</v>
      </c>
      <c r="C42" s="62">
        <v>1106.7</v>
      </c>
      <c r="D42" s="62"/>
      <c r="E42" s="62"/>
      <c r="F42" s="62"/>
      <c r="G42" s="62">
        <f>F42+E42+D42+C42</f>
        <v>1106.7</v>
      </c>
      <c r="H42" s="62">
        <v>240.3</v>
      </c>
      <c r="I42" s="62"/>
      <c r="J42" s="62"/>
      <c r="K42" s="62"/>
      <c r="L42" s="62">
        <f>K42+J42+I42+H42</f>
        <v>240.3</v>
      </c>
      <c r="M42" s="62">
        <v>21.7</v>
      </c>
      <c r="N42" s="19" t="s">
        <v>154</v>
      </c>
    </row>
    <row r="43" spans="1:14" ht="18" customHeight="1">
      <c r="A43" s="118" t="s">
        <v>55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20"/>
    </row>
    <row r="44" spans="1:14" ht="62.25" customHeight="1">
      <c r="A44" s="40" t="s">
        <v>19</v>
      </c>
      <c r="B44" s="67" t="s">
        <v>50</v>
      </c>
      <c r="C44" s="68">
        <v>390</v>
      </c>
      <c r="D44" s="75"/>
      <c r="E44" s="68"/>
      <c r="F44" s="75"/>
      <c r="G44" s="68">
        <f>F44+E44+D44+C44</f>
        <v>390</v>
      </c>
      <c r="H44" s="68">
        <v>56.6</v>
      </c>
      <c r="I44" s="68"/>
      <c r="J44" s="68"/>
      <c r="K44" s="68"/>
      <c r="L44" s="68">
        <v>56.6</v>
      </c>
      <c r="M44" s="68">
        <v>14.5</v>
      </c>
      <c r="N44" s="20" t="s">
        <v>125</v>
      </c>
    </row>
    <row r="45" spans="1:14" ht="34.5" customHeight="1">
      <c r="A45" s="40" t="s">
        <v>83</v>
      </c>
      <c r="B45" s="61" t="s">
        <v>51</v>
      </c>
      <c r="C45" s="45">
        <f>C46+C47+C48+C49</f>
        <v>5617.4</v>
      </c>
      <c r="D45" s="45">
        <f>D46+D47+D48+D49</f>
        <v>79296</v>
      </c>
      <c r="E45" s="45">
        <f>E46+E47+E48+E49</f>
        <v>5620</v>
      </c>
      <c r="F45" s="45"/>
      <c r="G45" s="45">
        <f>G46+G47+G48+G49</f>
        <v>90533.4</v>
      </c>
      <c r="H45" s="68">
        <f>H46+H47+H48+H49</f>
        <v>798.59999999999991</v>
      </c>
      <c r="I45" s="68">
        <f>I46+I47+I48+I49</f>
        <v>10620.2</v>
      </c>
      <c r="J45" s="68"/>
      <c r="K45" s="68"/>
      <c r="L45" s="68">
        <f>L46+L47+L48+L49</f>
        <v>11418.800000000001</v>
      </c>
      <c r="M45" s="68">
        <v>12.6</v>
      </c>
      <c r="N45" s="24"/>
    </row>
    <row r="46" spans="1:14" ht="180.4" customHeight="1">
      <c r="A46" s="40" t="s">
        <v>96</v>
      </c>
      <c r="B46" s="58" t="s">
        <v>52</v>
      </c>
      <c r="C46" s="75">
        <v>984</v>
      </c>
      <c r="D46" s="75"/>
      <c r="E46" s="75"/>
      <c r="F46" s="75"/>
      <c r="G46" s="75">
        <f>F46+E46+D46+C46</f>
        <v>984</v>
      </c>
      <c r="H46" s="60">
        <v>68.5</v>
      </c>
      <c r="I46" s="60"/>
      <c r="J46" s="60"/>
      <c r="K46" s="60"/>
      <c r="L46" s="60">
        <f>K46+J46+I46+H46</f>
        <v>68.5</v>
      </c>
      <c r="M46" s="60">
        <v>7</v>
      </c>
      <c r="N46" s="20" t="s">
        <v>135</v>
      </c>
    </row>
    <row r="47" spans="1:14" ht="99" customHeight="1">
      <c r="A47" s="40" t="s">
        <v>97</v>
      </c>
      <c r="B47" s="58" t="s">
        <v>53</v>
      </c>
      <c r="C47" s="75">
        <v>10</v>
      </c>
      <c r="D47" s="75">
        <v>70345</v>
      </c>
      <c r="E47" s="75">
        <v>5620</v>
      </c>
      <c r="F47" s="75"/>
      <c r="G47" s="75">
        <f>F47+E47+D47+C47</f>
        <v>75975</v>
      </c>
      <c r="H47" s="87"/>
      <c r="I47" s="60">
        <v>7812.9</v>
      </c>
      <c r="J47" s="60"/>
      <c r="K47" s="60"/>
      <c r="L47" s="60">
        <f>K47+J47+I47+H47</f>
        <v>7812.9</v>
      </c>
      <c r="M47" s="60">
        <v>10.3</v>
      </c>
      <c r="N47" s="20" t="s">
        <v>137</v>
      </c>
    </row>
    <row r="48" spans="1:14" ht="72.400000000000006" customHeight="1">
      <c r="A48" s="40" t="s">
        <v>98</v>
      </c>
      <c r="B48" s="58" t="s">
        <v>54</v>
      </c>
      <c r="C48" s="75">
        <v>1828.4</v>
      </c>
      <c r="D48" s="75"/>
      <c r="E48" s="75"/>
      <c r="F48" s="75"/>
      <c r="G48" s="75">
        <f>F48+E48+D48+C48</f>
        <v>1828.4</v>
      </c>
      <c r="H48" s="60">
        <v>344.2</v>
      </c>
      <c r="I48" s="60"/>
      <c r="J48" s="60"/>
      <c r="K48" s="60"/>
      <c r="L48" s="60">
        <f>K48+J48+I48+H48</f>
        <v>344.2</v>
      </c>
      <c r="M48" s="60">
        <v>18.8</v>
      </c>
      <c r="N48" s="20" t="s">
        <v>165</v>
      </c>
    </row>
    <row r="49" spans="1:14" ht="88.5" customHeight="1">
      <c r="A49" s="41" t="s">
        <v>116</v>
      </c>
      <c r="B49" s="88" t="s">
        <v>117</v>
      </c>
      <c r="C49" s="75">
        <v>2795</v>
      </c>
      <c r="D49" s="75">
        <v>8951</v>
      </c>
      <c r="E49" s="75"/>
      <c r="F49" s="75"/>
      <c r="G49" s="75">
        <f>F49+E49+D49+C49</f>
        <v>11746</v>
      </c>
      <c r="H49" s="60">
        <v>385.9</v>
      </c>
      <c r="I49" s="60">
        <v>2807.3</v>
      </c>
      <c r="J49" s="60"/>
      <c r="K49" s="60"/>
      <c r="L49" s="60">
        <f>K49+J49+I49+H49</f>
        <v>3193.2000000000003</v>
      </c>
      <c r="M49" s="60">
        <v>27.2</v>
      </c>
      <c r="N49" s="20" t="s">
        <v>136</v>
      </c>
    </row>
    <row r="50" spans="1:14">
      <c r="A50" s="133" t="s">
        <v>35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20"/>
    </row>
    <row r="51" spans="1:14" ht="94.5" customHeight="1">
      <c r="A51" s="40" t="s">
        <v>20</v>
      </c>
      <c r="B51" s="77" t="s">
        <v>57</v>
      </c>
      <c r="C51" s="45">
        <v>1459.1</v>
      </c>
      <c r="D51" s="45"/>
      <c r="E51" s="89"/>
      <c r="F51" s="45"/>
      <c r="G51" s="45">
        <f>F51+E51+D51+C51</f>
        <v>1459.1</v>
      </c>
      <c r="H51" s="45">
        <v>380.6</v>
      </c>
      <c r="I51" s="45"/>
      <c r="J51" s="45"/>
      <c r="K51" s="45"/>
      <c r="L51" s="45">
        <f>K51+J51+I51+H51</f>
        <v>380.6</v>
      </c>
      <c r="M51" s="45">
        <v>26.1</v>
      </c>
      <c r="N51" s="20" t="s">
        <v>138</v>
      </c>
    </row>
    <row r="52" spans="1:14" ht="16.5" customHeight="1">
      <c r="A52" s="118" t="s">
        <v>8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20"/>
    </row>
    <row r="53" spans="1:14" ht="69.599999999999994" customHeight="1">
      <c r="A53" s="13" t="s">
        <v>21</v>
      </c>
      <c r="B53" s="67" t="s">
        <v>58</v>
      </c>
      <c r="C53" s="45">
        <f>C54+C55+C56</f>
        <v>582</v>
      </c>
      <c r="D53" s="45"/>
      <c r="E53" s="45"/>
      <c r="F53" s="45"/>
      <c r="G53" s="45">
        <f>F53+E53+D53+C53</f>
        <v>582</v>
      </c>
      <c r="H53" s="45">
        <f>H54+H55+H56</f>
        <v>88.1</v>
      </c>
      <c r="I53" s="45"/>
      <c r="J53" s="45"/>
      <c r="K53" s="45"/>
      <c r="L53" s="45">
        <f>L54+L55+L56</f>
        <v>88.1</v>
      </c>
      <c r="M53" s="45">
        <v>15.1</v>
      </c>
      <c r="N53" s="13"/>
    </row>
    <row r="54" spans="1:14" ht="54" customHeight="1">
      <c r="A54" s="13" t="s">
        <v>99</v>
      </c>
      <c r="B54" s="58" t="s">
        <v>59</v>
      </c>
      <c r="C54" s="89">
        <v>20</v>
      </c>
      <c r="D54" s="89"/>
      <c r="E54" s="89"/>
      <c r="F54" s="89"/>
      <c r="G54" s="89">
        <f>F54+E54+D54+C54</f>
        <v>20</v>
      </c>
      <c r="H54" s="89">
        <v>0</v>
      </c>
      <c r="I54" s="45"/>
      <c r="J54" s="45"/>
      <c r="K54" s="45"/>
      <c r="L54" s="89">
        <v>0</v>
      </c>
      <c r="M54" s="89">
        <v>0</v>
      </c>
      <c r="N54" s="21" t="s">
        <v>155</v>
      </c>
    </row>
    <row r="55" spans="1:14" ht="42.4" customHeight="1">
      <c r="A55" s="42" t="s">
        <v>100</v>
      </c>
      <c r="B55" s="84" t="s">
        <v>60</v>
      </c>
      <c r="C55" s="89">
        <v>97</v>
      </c>
      <c r="D55" s="89"/>
      <c r="E55" s="89"/>
      <c r="F55" s="89"/>
      <c r="G55" s="89">
        <f>F55+E55+D55+C55</f>
        <v>97</v>
      </c>
      <c r="H55" s="89">
        <v>5</v>
      </c>
      <c r="I55" s="45"/>
      <c r="J55" s="45"/>
      <c r="K55" s="45"/>
      <c r="L55" s="89">
        <f>K55+J55+I55+H55</f>
        <v>5</v>
      </c>
      <c r="M55" s="89">
        <v>5.2</v>
      </c>
      <c r="N55" s="21" t="s">
        <v>145</v>
      </c>
    </row>
    <row r="56" spans="1:14" ht="82.15" customHeight="1">
      <c r="A56" s="40" t="s">
        <v>101</v>
      </c>
      <c r="B56" s="58" t="s">
        <v>61</v>
      </c>
      <c r="C56" s="89">
        <v>465</v>
      </c>
      <c r="D56" s="89"/>
      <c r="E56" s="89"/>
      <c r="F56" s="89"/>
      <c r="G56" s="89">
        <f>F56+E56+D56+C56</f>
        <v>465</v>
      </c>
      <c r="H56" s="89">
        <v>83.1</v>
      </c>
      <c r="I56" s="89"/>
      <c r="J56" s="89"/>
      <c r="K56" s="89"/>
      <c r="L56" s="89">
        <f>K56+J56+I56+H56</f>
        <v>83.1</v>
      </c>
      <c r="M56" s="89">
        <v>17.899999999999999</v>
      </c>
      <c r="N56" s="20" t="s">
        <v>166</v>
      </c>
    </row>
    <row r="57" spans="1:14">
      <c r="A57" s="118" t="s">
        <v>9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20"/>
    </row>
    <row r="58" spans="1:14" ht="249.4" customHeight="1">
      <c r="A58" s="40" t="s">
        <v>84</v>
      </c>
      <c r="B58" s="90" t="s">
        <v>65</v>
      </c>
      <c r="C58" s="45">
        <v>28</v>
      </c>
      <c r="D58" s="45"/>
      <c r="E58" s="45"/>
      <c r="F58" s="45"/>
      <c r="G58" s="45">
        <f>F58+E58+D58+C58</f>
        <v>28</v>
      </c>
      <c r="H58" s="45">
        <v>0</v>
      </c>
      <c r="I58" s="45"/>
      <c r="J58" s="45"/>
      <c r="K58" s="45"/>
      <c r="L58" s="45">
        <v>0</v>
      </c>
      <c r="M58" s="45">
        <v>0</v>
      </c>
      <c r="N58" s="19" t="s">
        <v>143</v>
      </c>
    </row>
    <row r="59" spans="1:14" ht="20.45" customHeight="1">
      <c r="A59" s="118" t="s">
        <v>10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20"/>
    </row>
    <row r="60" spans="1:14" ht="43.15" customHeight="1">
      <c r="A60" s="43" t="s">
        <v>22</v>
      </c>
      <c r="B60" s="67" t="s">
        <v>66</v>
      </c>
      <c r="C60" s="68">
        <f>C61+C62+C63</f>
        <v>309</v>
      </c>
      <c r="D60" s="68">
        <f>D61+D62+D63</f>
        <v>71263.3</v>
      </c>
      <c r="E60" s="68">
        <f>E61+E62+E63</f>
        <v>45850.9</v>
      </c>
      <c r="F60" s="68"/>
      <c r="G60" s="68">
        <f t="shared" ref="G60:L60" si="3">G61+G62+G63</f>
        <v>117423.20000000001</v>
      </c>
      <c r="H60" s="68">
        <f t="shared" si="3"/>
        <v>9343</v>
      </c>
      <c r="I60" s="68">
        <f t="shared" si="3"/>
        <v>0</v>
      </c>
      <c r="J60" s="68">
        <f t="shared" si="3"/>
        <v>0</v>
      </c>
      <c r="K60" s="68">
        <f t="shared" si="3"/>
        <v>0</v>
      </c>
      <c r="L60" s="68">
        <f t="shared" si="3"/>
        <v>9343</v>
      </c>
      <c r="M60" s="68">
        <v>8</v>
      </c>
      <c r="N60" s="13"/>
    </row>
    <row r="61" spans="1:14" ht="42.4" customHeight="1">
      <c r="A61" s="37" t="s">
        <v>118</v>
      </c>
      <c r="B61" s="91" t="s">
        <v>67</v>
      </c>
      <c r="C61" s="75">
        <v>256.10000000000002</v>
      </c>
      <c r="D61" s="75"/>
      <c r="E61" s="75"/>
      <c r="F61" s="75"/>
      <c r="G61" s="75">
        <f>F61+E61+D61+C61</f>
        <v>256.10000000000002</v>
      </c>
      <c r="H61" s="75">
        <v>0</v>
      </c>
      <c r="I61" s="75"/>
      <c r="J61" s="75"/>
      <c r="K61" s="75"/>
      <c r="L61" s="75">
        <v>0</v>
      </c>
      <c r="M61" s="75">
        <v>0</v>
      </c>
      <c r="N61" s="22" t="s">
        <v>148</v>
      </c>
    </row>
    <row r="62" spans="1:14" ht="36.75" customHeight="1">
      <c r="A62" s="37" t="s">
        <v>119</v>
      </c>
      <c r="B62" s="91" t="s">
        <v>68</v>
      </c>
      <c r="C62" s="75">
        <v>32.9</v>
      </c>
      <c r="D62" s="75"/>
      <c r="E62" s="75"/>
      <c r="F62" s="75"/>
      <c r="G62" s="75">
        <f>F62+E62+D62+C62</f>
        <v>32.9</v>
      </c>
      <c r="H62" s="75">
        <v>2.9</v>
      </c>
      <c r="I62" s="75"/>
      <c r="J62" s="75"/>
      <c r="K62" s="75"/>
      <c r="L62" s="75">
        <f>K62+J62+I62+H62</f>
        <v>2.9</v>
      </c>
      <c r="M62" s="75">
        <v>8.8000000000000007</v>
      </c>
      <c r="N62" s="22" t="s">
        <v>149</v>
      </c>
    </row>
    <row r="63" spans="1:14" ht="53.45" customHeight="1">
      <c r="A63" s="37" t="s">
        <v>120</v>
      </c>
      <c r="B63" s="91" t="s">
        <v>69</v>
      </c>
      <c r="C63" s="75">
        <v>20</v>
      </c>
      <c r="D63" s="75">
        <v>71263.3</v>
      </c>
      <c r="E63" s="75">
        <v>45850.9</v>
      </c>
      <c r="F63" s="75"/>
      <c r="G63" s="75">
        <f>F63+E63+D63+C63</f>
        <v>117134.20000000001</v>
      </c>
      <c r="H63" s="75">
        <v>9340.1</v>
      </c>
      <c r="I63" s="75"/>
      <c r="J63" s="75"/>
      <c r="K63" s="75"/>
      <c r="L63" s="75">
        <f>K63+J63+I63+H63</f>
        <v>9340.1</v>
      </c>
      <c r="M63" s="75">
        <v>8</v>
      </c>
      <c r="N63" s="21" t="s">
        <v>147</v>
      </c>
    </row>
    <row r="64" spans="1:14" ht="69" customHeight="1">
      <c r="A64" s="12" t="s">
        <v>85</v>
      </c>
      <c r="B64" s="92" t="s">
        <v>121</v>
      </c>
      <c r="C64" s="68">
        <v>5728.1</v>
      </c>
      <c r="D64" s="68"/>
      <c r="E64" s="68"/>
      <c r="F64" s="68"/>
      <c r="G64" s="68">
        <f>F64+E64+D64+C64</f>
        <v>5728.1</v>
      </c>
      <c r="H64" s="68">
        <v>1344.1</v>
      </c>
      <c r="I64" s="68"/>
      <c r="J64" s="68"/>
      <c r="K64" s="68"/>
      <c r="L64" s="68">
        <f>K64+J64+I64+H64</f>
        <v>1344.1</v>
      </c>
      <c r="M64" s="68">
        <v>23.5</v>
      </c>
      <c r="N64" s="24" t="s">
        <v>157</v>
      </c>
    </row>
    <row r="65" spans="1:14" ht="15" customHeight="1">
      <c r="A65" s="118" t="s">
        <v>11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20"/>
    </row>
    <row r="66" spans="1:14" ht="239.65" customHeight="1">
      <c r="A66" s="49" t="s">
        <v>86</v>
      </c>
      <c r="B66" s="93" t="s">
        <v>70</v>
      </c>
      <c r="C66" s="94">
        <v>100</v>
      </c>
      <c r="D66" s="94"/>
      <c r="E66" s="94"/>
      <c r="F66" s="94"/>
      <c r="G66" s="94">
        <f>F66+E66+D66+C66</f>
        <v>100</v>
      </c>
      <c r="H66" s="95">
        <v>0</v>
      </c>
      <c r="I66" s="95"/>
      <c r="J66" s="95"/>
      <c r="K66" s="95"/>
      <c r="L66" s="95">
        <v>0</v>
      </c>
      <c r="M66" s="95">
        <v>0</v>
      </c>
      <c r="N66" s="21" t="s">
        <v>156</v>
      </c>
    </row>
    <row r="67" spans="1:14" ht="77.650000000000006" customHeight="1">
      <c r="A67" s="37" t="s">
        <v>87</v>
      </c>
      <c r="B67" s="67" t="s">
        <v>71</v>
      </c>
      <c r="C67" s="53">
        <f t="shared" ref="C67:H67" si="4">C68+C70+C71</f>
        <v>7647.5</v>
      </c>
      <c r="D67" s="96">
        <f t="shared" si="4"/>
        <v>389</v>
      </c>
      <c r="E67" s="53">
        <f t="shared" si="4"/>
        <v>0</v>
      </c>
      <c r="F67" s="96">
        <f t="shared" si="4"/>
        <v>0</v>
      </c>
      <c r="G67" s="53">
        <f t="shared" si="4"/>
        <v>8036.5</v>
      </c>
      <c r="H67" s="53">
        <f t="shared" si="4"/>
        <v>1790.6</v>
      </c>
      <c r="I67" s="53"/>
      <c r="J67" s="53"/>
      <c r="K67" s="53"/>
      <c r="L67" s="53">
        <f>L68+L70+L71</f>
        <v>1790.6</v>
      </c>
      <c r="M67" s="97">
        <v>22.3</v>
      </c>
      <c r="N67" s="98"/>
    </row>
    <row r="68" spans="1:14" ht="16.5" hidden="1" customHeight="1">
      <c r="A68" s="121" t="s">
        <v>102</v>
      </c>
      <c r="B68" s="156" t="s">
        <v>72</v>
      </c>
      <c r="C68" s="123">
        <v>2200</v>
      </c>
      <c r="D68" s="125">
        <v>389</v>
      </c>
      <c r="E68" s="123"/>
      <c r="F68" s="125"/>
      <c r="G68" s="123">
        <f>F68+E68+D68+C68</f>
        <v>2589</v>
      </c>
      <c r="H68" s="123">
        <v>190.8</v>
      </c>
      <c r="I68" s="123"/>
      <c r="J68" s="123"/>
      <c r="K68" s="123"/>
      <c r="L68" s="123">
        <v>190.8</v>
      </c>
      <c r="M68" s="129">
        <v>7.4</v>
      </c>
      <c r="N68" s="127" t="s">
        <v>140</v>
      </c>
    </row>
    <row r="69" spans="1:14" ht="46.5" customHeight="1">
      <c r="A69" s="122"/>
      <c r="B69" s="157"/>
      <c r="C69" s="124"/>
      <c r="D69" s="126"/>
      <c r="E69" s="124"/>
      <c r="F69" s="126"/>
      <c r="G69" s="124"/>
      <c r="H69" s="124"/>
      <c r="I69" s="124"/>
      <c r="J69" s="124"/>
      <c r="K69" s="124"/>
      <c r="L69" s="124"/>
      <c r="M69" s="130"/>
      <c r="N69" s="128"/>
    </row>
    <row r="70" spans="1:14" ht="27.75" customHeight="1">
      <c r="A70" s="37" t="s">
        <v>103</v>
      </c>
      <c r="B70" s="88" t="s">
        <v>73</v>
      </c>
      <c r="C70" s="99">
        <v>20</v>
      </c>
      <c r="D70" s="99"/>
      <c r="E70" s="99"/>
      <c r="F70" s="99"/>
      <c r="G70" s="99">
        <f>F70+E70+D70+C70</f>
        <v>20</v>
      </c>
      <c r="H70" s="99">
        <v>0</v>
      </c>
      <c r="I70" s="99"/>
      <c r="J70" s="99"/>
      <c r="K70" s="99"/>
      <c r="L70" s="99">
        <v>0</v>
      </c>
      <c r="M70" s="100">
        <v>0</v>
      </c>
      <c r="N70" s="19"/>
    </row>
    <row r="71" spans="1:14" ht="69.75" customHeight="1">
      <c r="A71" s="17" t="s">
        <v>122</v>
      </c>
      <c r="B71" s="88" t="s">
        <v>123</v>
      </c>
      <c r="C71" s="99">
        <v>5427.5</v>
      </c>
      <c r="D71" s="99"/>
      <c r="E71" s="99"/>
      <c r="F71" s="99"/>
      <c r="G71" s="99">
        <f>F71+E71+D71+C71</f>
        <v>5427.5</v>
      </c>
      <c r="H71" s="99">
        <v>1599.8</v>
      </c>
      <c r="I71" s="99"/>
      <c r="J71" s="99"/>
      <c r="K71" s="99"/>
      <c r="L71" s="99">
        <v>1599.8</v>
      </c>
      <c r="M71" s="100">
        <v>29.5</v>
      </c>
      <c r="N71" s="19" t="s">
        <v>150</v>
      </c>
    </row>
    <row r="72" spans="1:14">
      <c r="A72" s="116" t="s">
        <v>12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</row>
    <row r="73" spans="1:14" ht="54.95" customHeight="1">
      <c r="A73" s="13" t="s">
        <v>88</v>
      </c>
      <c r="B73" s="101" t="s">
        <v>62</v>
      </c>
      <c r="C73" s="65">
        <f>C74+C75</f>
        <v>14711.699999999999</v>
      </c>
      <c r="D73" s="102"/>
      <c r="E73" s="65"/>
      <c r="F73" s="68"/>
      <c r="G73" s="68">
        <f>G74+G75</f>
        <v>14711.699999999999</v>
      </c>
      <c r="H73" s="68">
        <f>H74+H75</f>
        <v>555.5</v>
      </c>
      <c r="I73" s="68"/>
      <c r="J73" s="68"/>
      <c r="K73" s="68"/>
      <c r="L73" s="68">
        <f>L74+L75</f>
        <v>555.5</v>
      </c>
      <c r="M73" s="68">
        <v>3.8</v>
      </c>
      <c r="N73" s="13"/>
    </row>
    <row r="74" spans="1:14" ht="59.65" customHeight="1">
      <c r="A74" s="14" t="s">
        <v>89</v>
      </c>
      <c r="B74" s="103" t="s">
        <v>63</v>
      </c>
      <c r="C74" s="104">
        <v>12567.3</v>
      </c>
      <c r="D74" s="105"/>
      <c r="E74" s="104"/>
      <c r="F74" s="104"/>
      <c r="G74" s="104">
        <f>F74+E74+D74+C74</f>
        <v>12567.3</v>
      </c>
      <c r="H74" s="104">
        <v>350</v>
      </c>
      <c r="I74" s="104"/>
      <c r="J74" s="104"/>
      <c r="K74" s="104"/>
      <c r="L74" s="104">
        <v>350</v>
      </c>
      <c r="M74" s="104">
        <v>2.8</v>
      </c>
      <c r="N74" s="21" t="s">
        <v>146</v>
      </c>
    </row>
    <row r="75" spans="1:14" ht="34.5" customHeight="1">
      <c r="A75" s="13" t="s">
        <v>90</v>
      </c>
      <c r="B75" s="58" t="s">
        <v>64</v>
      </c>
      <c r="C75" s="75">
        <v>2144.4</v>
      </c>
      <c r="D75" s="106"/>
      <c r="E75" s="75"/>
      <c r="F75" s="75"/>
      <c r="G75" s="75">
        <f>F75+E75+D75+C75</f>
        <v>2144.4</v>
      </c>
      <c r="H75" s="75">
        <v>205.5</v>
      </c>
      <c r="I75" s="75"/>
      <c r="J75" s="75"/>
      <c r="K75" s="75"/>
      <c r="L75" s="75">
        <v>205.5</v>
      </c>
      <c r="M75" s="75">
        <v>9.6</v>
      </c>
      <c r="N75" s="22" t="s">
        <v>144</v>
      </c>
    </row>
    <row r="76" spans="1:14" ht="22.9" customHeight="1">
      <c r="A76" s="11"/>
      <c r="B76" s="44" t="s">
        <v>13</v>
      </c>
      <c r="C76" s="45">
        <f>C73+C67+C66+C64+C60+C58+C53+C51+C45+C44+C42+C40+C33+C21+C19+C16+C14+C13+C10+C7</f>
        <v>300636.7</v>
      </c>
      <c r="D76" s="45">
        <f>D67+D60+D45+D21+D16+D13+D10+D7</f>
        <v>587174</v>
      </c>
      <c r="E76" s="45">
        <f>E60+E45+E33+E7</f>
        <v>51501.9</v>
      </c>
      <c r="F76" s="46"/>
      <c r="G76" s="45">
        <f>G7+G10+G13+G14+G16+G19+G21+G33+G40+G42+G44+G45+G51+G53+G58+G60+G64+G66+G67+G73</f>
        <v>939312.6</v>
      </c>
      <c r="H76" s="45">
        <f>H73+H67+H66+H64+H60+H58+H53+H51+H45+H44+H42+H40+H33+H21+H19+H16+H14+H13+H10+H7</f>
        <v>81259.499999999985</v>
      </c>
      <c r="I76" s="45">
        <f>I73+I67+I66+I64+I60+I58+I53+I51+I45+I42+I40+I33+I21+I19+I16+I14+I13+I10+I7</f>
        <v>106343</v>
      </c>
      <c r="J76" s="45"/>
      <c r="K76" s="45"/>
      <c r="L76" s="45">
        <f>L73+L67+L66+L64+L60+L58+L53+L51+L45+L44+L42+L40+L33+L21+L19+L16+L14+L13+L10+L7</f>
        <v>187602.5</v>
      </c>
      <c r="M76" s="45">
        <v>20</v>
      </c>
      <c r="N76" s="11"/>
    </row>
    <row r="77" spans="1:14" ht="18" customHeight="1">
      <c r="A77" s="25"/>
      <c r="B77" s="26"/>
      <c r="C77" s="27"/>
      <c r="D77" s="27"/>
      <c r="E77" s="27"/>
      <c r="F77" s="28"/>
      <c r="G77" s="27"/>
      <c r="H77" s="27"/>
      <c r="I77" s="27"/>
      <c r="J77" s="27"/>
      <c r="K77" s="27"/>
      <c r="L77" s="29"/>
      <c r="M77" s="27"/>
      <c r="N77" s="25"/>
    </row>
    <row r="78" spans="1:14" ht="18" customHeight="1">
      <c r="A78" s="25"/>
      <c r="B78" s="26"/>
      <c r="C78" s="27"/>
      <c r="D78" s="27"/>
      <c r="E78" s="27"/>
      <c r="F78" s="28"/>
      <c r="G78" s="27"/>
      <c r="H78" s="27"/>
      <c r="I78" s="27"/>
      <c r="J78" s="27"/>
      <c r="K78" s="27"/>
      <c r="L78" s="29"/>
      <c r="M78" s="27"/>
      <c r="N78" s="25"/>
    </row>
    <row r="79" spans="1:14" ht="18" customHeight="1">
      <c r="A79" s="30" t="s">
        <v>124</v>
      </c>
      <c r="B79" s="36"/>
      <c r="C79" s="31"/>
      <c r="D79" s="31"/>
      <c r="E79" s="31"/>
      <c r="F79" s="32"/>
      <c r="G79" s="31"/>
      <c r="H79" s="31"/>
      <c r="I79" s="31"/>
      <c r="J79" s="31"/>
      <c r="K79" s="31"/>
      <c r="L79" s="33"/>
      <c r="M79" s="27"/>
      <c r="N79" s="25"/>
    </row>
    <row r="80" spans="1:14" ht="18.75">
      <c r="A80" s="34" t="s">
        <v>108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4" ht="18.75">
      <c r="A81" s="34" t="s">
        <v>30</v>
      </c>
      <c r="B81" s="34"/>
      <c r="C81" s="35"/>
      <c r="D81" s="35"/>
      <c r="E81" s="35"/>
      <c r="F81" s="35"/>
      <c r="G81" s="35"/>
      <c r="H81" s="35"/>
      <c r="I81" s="35"/>
      <c r="J81" s="35"/>
      <c r="K81" s="35" t="s">
        <v>109</v>
      </c>
      <c r="L81" s="35"/>
    </row>
    <row r="84" spans="1:14">
      <c r="N84" s="5"/>
    </row>
    <row r="85" spans="1:14">
      <c r="A85" s="1" t="s">
        <v>31</v>
      </c>
      <c r="N85" s="18"/>
    </row>
    <row r="86" spans="1:14" ht="14.25" customHeight="1">
      <c r="A86" s="115" t="s">
        <v>127</v>
      </c>
      <c r="B86" s="115"/>
      <c r="N86" s="23"/>
    </row>
    <row r="87" spans="1:14" ht="6" customHeight="1"/>
    <row r="89" spans="1:14" ht="408.95" customHeight="1">
      <c r="N89" s="18"/>
    </row>
    <row r="90" spans="1:14" ht="131.44999999999999" customHeight="1">
      <c r="N90" s="18"/>
    </row>
    <row r="94" spans="1:14" ht="0.6" customHeight="1"/>
    <row r="95" spans="1:14" hidden="1"/>
    <row r="96" spans="1:14" hidden="1"/>
    <row r="97" hidden="1"/>
    <row r="98" hidden="1"/>
  </sheetData>
  <sheetProtection password="CC21" sheet="1" objects="1" scenarios="1"/>
  <mergeCells count="91">
    <mergeCell ref="A6:N6"/>
    <mergeCell ref="M10:M11"/>
    <mergeCell ref="L10:L11"/>
    <mergeCell ref="K10:K11"/>
    <mergeCell ref="M28:M30"/>
    <mergeCell ref="L28:L30"/>
    <mergeCell ref="K28:K30"/>
    <mergeCell ref="J16:J17"/>
    <mergeCell ref="A15:N15"/>
    <mergeCell ref="A20:N20"/>
    <mergeCell ref="I16:I17"/>
    <mergeCell ref="C10:C11"/>
    <mergeCell ref="L16:L17"/>
    <mergeCell ref="K16:K17"/>
    <mergeCell ref="A10:A11"/>
    <mergeCell ref="N16:N17"/>
    <mergeCell ref="C3:G3"/>
    <mergeCell ref="H3:L3"/>
    <mergeCell ref="B68:B69"/>
    <mergeCell ref="J10:J11"/>
    <mergeCell ref="I10:I11"/>
    <mergeCell ref="H10:H11"/>
    <mergeCell ref="G10:G11"/>
    <mergeCell ref="F10:F11"/>
    <mergeCell ref="G28:G30"/>
    <mergeCell ref="H68:H69"/>
    <mergeCell ref="G68:G69"/>
    <mergeCell ref="F68:F69"/>
    <mergeCell ref="H28:H30"/>
    <mergeCell ref="J28:J30"/>
    <mergeCell ref="I28:I30"/>
    <mergeCell ref="F28:F30"/>
    <mergeCell ref="A1:N1"/>
    <mergeCell ref="A18:N18"/>
    <mergeCell ref="C16:C17"/>
    <mergeCell ref="B16:B17"/>
    <mergeCell ref="A16:A17"/>
    <mergeCell ref="H16:H17"/>
    <mergeCell ref="G16:G17"/>
    <mergeCell ref="F16:F17"/>
    <mergeCell ref="E16:E17"/>
    <mergeCell ref="D16:D17"/>
    <mergeCell ref="A12:N12"/>
    <mergeCell ref="M16:M17"/>
    <mergeCell ref="A3:A4"/>
    <mergeCell ref="B3:B4"/>
    <mergeCell ref="M3:M4"/>
    <mergeCell ref="N3:N4"/>
    <mergeCell ref="A59:N59"/>
    <mergeCell ref="K68:K69"/>
    <mergeCell ref="J68:J69"/>
    <mergeCell ref="I68:I69"/>
    <mergeCell ref="A28:A30"/>
    <mergeCell ref="E28:E30"/>
    <mergeCell ref="D28:D30"/>
    <mergeCell ref="C28:C30"/>
    <mergeCell ref="B28:B30"/>
    <mergeCell ref="N10:N11"/>
    <mergeCell ref="A39:N39"/>
    <mergeCell ref="A52:N52"/>
    <mergeCell ref="A57:N57"/>
    <mergeCell ref="A32:N32"/>
    <mergeCell ref="A43:N43"/>
    <mergeCell ref="A50:N50"/>
    <mergeCell ref="A41:N41"/>
    <mergeCell ref="B10:B11"/>
    <mergeCell ref="E10:E11"/>
    <mergeCell ref="E22:E23"/>
    <mergeCell ref="D10:D11"/>
    <mergeCell ref="C22:C23"/>
    <mergeCell ref="D22:D23"/>
    <mergeCell ref="K22:K23"/>
    <mergeCell ref="L22:L23"/>
    <mergeCell ref="A86:B86"/>
    <mergeCell ref="A72:N72"/>
    <mergeCell ref="A65:N65"/>
    <mergeCell ref="A68:A69"/>
    <mergeCell ref="E68:E69"/>
    <mergeCell ref="D68:D69"/>
    <mergeCell ref="C68:C69"/>
    <mergeCell ref="N68:N69"/>
    <mergeCell ref="M68:M69"/>
    <mergeCell ref="L68:L69"/>
    <mergeCell ref="M22:M23"/>
    <mergeCell ref="B22:B24"/>
    <mergeCell ref="A22:A24"/>
    <mergeCell ref="F22:F23"/>
    <mergeCell ref="G22:G23"/>
    <mergeCell ref="H22:H23"/>
    <mergeCell ref="I22:I23"/>
    <mergeCell ref="J22:J23"/>
  </mergeCells>
  <pageMargins left="0" right="0" top="0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2016-04-13T09:04:00Z</cp:lastPrinted>
  <dcterms:created xsi:type="dcterms:W3CDTF">2011-07-04T07:10:28Z</dcterms:created>
  <dcterms:modified xsi:type="dcterms:W3CDTF">2021-04-15T04:13:44Z</dcterms:modified>
</cp:coreProperties>
</file>