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040" windowHeight="954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Лист1!$A$1:$N$82</definedName>
  </definedNames>
  <calcPr calcId="124519"/>
</workbook>
</file>

<file path=xl/calcChain.xml><?xml version="1.0" encoding="utf-8"?>
<calcChain xmlns="http://schemas.openxmlformats.org/spreadsheetml/2006/main">
  <c r="L65" i="1"/>
  <c r="L11"/>
  <c r="G22"/>
  <c r="D22"/>
  <c r="G29"/>
  <c r="G28"/>
  <c r="G27"/>
  <c r="G24"/>
  <c r="G23"/>
  <c r="F74"/>
  <c r="G11"/>
  <c r="G10"/>
  <c r="G7" s="1"/>
  <c r="G17"/>
  <c r="C22"/>
  <c r="C31"/>
  <c r="D31"/>
  <c r="G38"/>
  <c r="G37"/>
  <c r="G36"/>
  <c r="G35"/>
  <c r="G34"/>
  <c r="G32"/>
  <c r="G31" s="1"/>
  <c r="G40"/>
  <c r="G42"/>
  <c r="G47"/>
  <c r="C45"/>
  <c r="D45"/>
  <c r="E45"/>
  <c r="C52"/>
  <c r="G52"/>
  <c r="G58"/>
  <c r="C60"/>
  <c r="D60"/>
  <c r="G65"/>
  <c r="C66"/>
  <c r="D66"/>
  <c r="G69"/>
  <c r="C71"/>
  <c r="D71"/>
  <c r="G72"/>
  <c r="K66"/>
  <c r="K74" s="1"/>
  <c r="L67"/>
  <c r="H71"/>
  <c r="I71"/>
  <c r="L52"/>
  <c r="L57"/>
  <c r="G57"/>
  <c r="L47" l="1"/>
  <c r="L17" l="1"/>
  <c r="L73"/>
  <c r="L72"/>
  <c r="I31"/>
  <c r="L42"/>
  <c r="L35"/>
  <c r="L34"/>
  <c r="L32"/>
  <c r="H31"/>
  <c r="L40"/>
  <c r="L23"/>
  <c r="L31" l="1"/>
  <c r="L71"/>
  <c r="L69"/>
  <c r="H66"/>
  <c r="I66"/>
  <c r="L66" l="1"/>
  <c r="H45"/>
  <c r="I45"/>
  <c r="L45"/>
  <c r="K7" l="1"/>
  <c r="J7"/>
  <c r="I7"/>
  <c r="H7"/>
  <c r="L10"/>
  <c r="L7" s="1"/>
  <c r="H52"/>
  <c r="L62"/>
  <c r="J60"/>
  <c r="I60"/>
  <c r="H60"/>
  <c r="H74" s="1"/>
  <c r="L60"/>
  <c r="L61"/>
  <c r="G50"/>
  <c r="C7"/>
  <c r="C74" s="1"/>
  <c r="G73"/>
  <c r="G71" s="1"/>
  <c r="E60"/>
  <c r="G63"/>
  <c r="G61"/>
  <c r="G60" s="1"/>
  <c r="G62"/>
  <c r="G48"/>
  <c r="G44"/>
  <c r="G20"/>
  <c r="D7"/>
  <c r="D74" s="1"/>
  <c r="E7"/>
  <c r="L27"/>
  <c r="L24"/>
  <c r="I22"/>
  <c r="H22"/>
  <c r="J74" l="1"/>
  <c r="I74"/>
  <c r="L22"/>
  <c r="L74" s="1"/>
  <c r="G46"/>
  <c r="G45" s="1"/>
  <c r="E66" l="1"/>
  <c r="E74" s="1"/>
  <c r="G67"/>
  <c r="G66" s="1"/>
  <c r="G74" s="1"/>
  <c r="M74" s="1"/>
</calcChain>
</file>

<file path=xl/sharedStrings.xml><?xml version="1.0" encoding="utf-8"?>
<sst xmlns="http://schemas.openxmlformats.org/spreadsheetml/2006/main" count="184" uniqueCount="178">
  <si>
    <t>№ п/п</t>
  </si>
  <si>
    <t>тыс.руб.</t>
  </si>
  <si>
    <t>Обеспечение устойчивого развития и повышение эффективности сельского хозяйства</t>
  </si>
  <si>
    <t>Развитие  малого предпринимательства</t>
  </si>
  <si>
    <t>Обеспечение сбалансированности профессионально-квалифицированной структуры спроса и предложения рабочей силы</t>
  </si>
  <si>
    <t>Обеспечение комплексной модернизации муниципальной системы образования, создание условий для обеспечения современного качества образования</t>
  </si>
  <si>
    <t>Повышение эффективности системы организации физкультуры и спорта, создание условий для здорового образа жизни</t>
  </si>
  <si>
    <t>Организация туристических зон</t>
  </si>
  <si>
    <t>Обеспечение общественной безопасности жителей района</t>
  </si>
  <si>
    <t>Обеспечение экологической безопасности жителей района</t>
  </si>
  <si>
    <t>Доступность и комфортность жилья, снижение износа жилфонда</t>
  </si>
  <si>
    <t>Развитие инженерных систем жизнеобеспечения</t>
  </si>
  <si>
    <t>Развитие транспортной системы</t>
  </si>
  <si>
    <t>ВСЕГО:</t>
  </si>
  <si>
    <t>2.</t>
  </si>
  <si>
    <t>4.</t>
  </si>
  <si>
    <t>7.</t>
  </si>
  <si>
    <t>8.</t>
  </si>
  <si>
    <t>10.</t>
  </si>
  <si>
    <t>11.</t>
  </si>
  <si>
    <t>13.</t>
  </si>
  <si>
    <t>14.</t>
  </si>
  <si>
    <t>16.</t>
  </si>
  <si>
    <t>МБ</t>
  </si>
  <si>
    <t>РХ</t>
  </si>
  <si>
    <t>РФ</t>
  </si>
  <si>
    <t>иные</t>
  </si>
  <si>
    <t>Всего</t>
  </si>
  <si>
    <t>Информация о выполненных мероприятиях</t>
  </si>
  <si>
    <t>Кассовые расходы с начала года</t>
  </si>
  <si>
    <t>Руководитель УФиЭ</t>
  </si>
  <si>
    <t>Исполнитель</t>
  </si>
  <si>
    <t>1.</t>
  </si>
  <si>
    <t>Усть-Абаканского района</t>
  </si>
  <si>
    <t>Потылицына Н.А.</t>
  </si>
  <si>
    <t>14</t>
  </si>
  <si>
    <t>Выполнено с начала года % (гр.12/гр.7х100)</t>
  </si>
  <si>
    <t>Подпрограмма "Обеспечение доступности дошкольного образования в Усть-Абаканском районе"</t>
  </si>
  <si>
    <t>Подпрограмма "Школьное питание"</t>
  </si>
  <si>
    <t>Непрерывный мониторинг и прогнозирование угроз безопасности жизни в районе</t>
  </si>
  <si>
    <t>5.</t>
  </si>
  <si>
    <t>Подпрограмма "Реализация национальной образовательной инициативы "Наша новая школа""</t>
  </si>
  <si>
    <t>Керш М.А. 8(390)32-2-18-52</t>
  </si>
  <si>
    <t>Повышение эффективности системы здравоохранения путем повышения доступности и качества медицинской помощи, формирования здорового образа жизни</t>
  </si>
  <si>
    <t xml:space="preserve">план на год </t>
  </si>
  <si>
    <t>Муниципальная                        программа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</si>
  <si>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</si>
  <si>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«Развитие подотрасли животноводства, переработки и реализации продукции животноводства»</t>
  </si>
  <si>
    <t>Подпрограмма «Развитие подотрасли растениеводства, переработки и реализации продукции растениеводства»</t>
  </si>
  <si>
    <t>Подпрограмма «Устойчивое развитие сельских территорий»</t>
  </si>
  <si>
    <t>Муниципальная программа «Развитие субъектов малого и среднего предпринимательства в Усть-Абаканском районе на 2014-2020 годы»</t>
  </si>
  <si>
    <t>Муниципальная программа "Развитие  образования  в  Усть-Абаканском районе (2014-2020 годы)"</t>
  </si>
  <si>
    <t>Муниципальная программа «Развитие торговли в Усть-Абаканском районе до 2015 года»</t>
  </si>
  <si>
    <t>Подпрограмма "Патриотическое воспитание"</t>
  </si>
  <si>
    <t>Подпрограмма «Вовлечение молодежи в социальную практику»</t>
  </si>
  <si>
    <t>Муниципальная программа «Культура Усть-Абаканского района (2014-2020 годы)»</t>
  </si>
  <si>
    <t>Подпрограмма «Развитие культурного потенциала Усть-Абаканского района»</t>
  </si>
  <si>
    <t>Подпрограмма "Развитие и модернизация библиотечного дела"</t>
  </si>
  <si>
    <t>Подпрограмма «Развитие клубного дела и поддержка народного творчества»</t>
  </si>
  <si>
    <t>Подпрограмма "Обеспечение сохранности музейного фонда и развитие музеев Усть-Абаканского района"</t>
  </si>
  <si>
    <t>Подпрограмма "Государственная охрана и популяризация объектов культурного наследия (памятников истории и культуры) Усть-Абаканского района)"</t>
  </si>
  <si>
    <t>Подпрограмма  «Развитие архивного дела в Усть-Абаканском районе»</t>
  </si>
  <si>
    <t>Муниципальная программа  "Развитие физической культуры и спорта в Усть-Абаканском районе  (2014 - 2020 годы)"</t>
  </si>
  <si>
    <t>Муниципальная программа«Развитие туризма в Усть-Абаканском районе (2014-2020 годы)»</t>
  </si>
  <si>
    <t>Муниципальная программа «Доступная среда (2014-2020 годы)»</t>
  </si>
  <si>
    <t>Муниципальная программа «Социальная поддержка граждан (2014-2020 годы)»</t>
  </si>
  <si>
    <t>Подпрограмма «Социальная поддержка старшего поколения»</t>
  </si>
  <si>
    <t>Подпрограмма  «Социальная поддержка детей-сирот и детей, оставшихся без попечения родителей»</t>
  </si>
  <si>
    <t>Подпрограмма  «Организация отдыха и оздоровления детей в Усть-Абаканском районе»</t>
  </si>
  <si>
    <t>Создание эффективной системы предоставления социальных услуг для ветеранов и инвалидов. Создание условий для успешной социализации и эффективной самореализации молодежи</t>
  </si>
  <si>
    <t>Повышение общественной и бытовой культуры населения. Совершенствование архивного дела в Усть-Абаканском районе</t>
  </si>
  <si>
    <t>Муниципальная программа "Защита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годы)"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</si>
  <si>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</si>
  <si>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</si>
  <si>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Подпрограмма 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</si>
  <si>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</si>
  <si>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>Муниципальная программа  «Развитие системы обращения с отходами производства и потребления на территории Усть-Абаканского района (2014-2020 годы)»</t>
  </si>
  <si>
    <t>Муниципальная программа "Развитие транспортной системы Усть-Абаканского района (2014-2020 годы)"</t>
  </si>
  <si>
    <t xml:space="preserve">Подпрограмма «Дорожное хозяйство» </t>
  </si>
  <si>
    <t>Подпрограмма «Транспортное обслуживание населения»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</si>
  <si>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</si>
  <si>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</si>
  <si>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</si>
  <si>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Подпрограмма «Свой дом»</t>
  </si>
  <si>
    <t>Подпрограмма  «Переселение жителей Усть-Абаканского района из аварийного и непригодного для проживания жилищного фонда»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</si>
  <si>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</si>
  <si>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</si>
  <si>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Подпрограмма «Модернизация объектов коммунальной инфраструктуры»</t>
  </si>
  <si>
    <t>Подпрограмма «Чистая вода»</t>
  </si>
  <si>
    <t>Муниципальная программа «Сохранение и развитие малых сел Усть-Абаканского района до 2015 года»</t>
  </si>
  <si>
    <t>3.</t>
  </si>
  <si>
    <t>6.</t>
  </si>
  <si>
    <t>8.1.</t>
  </si>
  <si>
    <t>8.2.</t>
  </si>
  <si>
    <t>8.3.</t>
  </si>
  <si>
    <t>8.4.</t>
  </si>
  <si>
    <t>8.5.</t>
  </si>
  <si>
    <t>9.</t>
  </si>
  <si>
    <t>12.</t>
  </si>
  <si>
    <t>15.</t>
  </si>
  <si>
    <t>17.</t>
  </si>
  <si>
    <t>18.</t>
  </si>
  <si>
    <t>19.</t>
  </si>
  <si>
    <t>20.</t>
  </si>
  <si>
    <t>20.1.</t>
  </si>
  <si>
    <t>20.2.</t>
  </si>
  <si>
    <t>1.1.</t>
  </si>
  <si>
    <t>1.2.</t>
  </si>
  <si>
    <t>1.3.</t>
  </si>
  <si>
    <t>7.1.</t>
  </si>
  <si>
    <t>7.2.</t>
  </si>
  <si>
    <t>7.3.</t>
  </si>
  <si>
    <t>7.4.</t>
  </si>
  <si>
    <t>7.5.</t>
  </si>
  <si>
    <t>8.6.</t>
  </si>
  <si>
    <t>12.1.</t>
  </si>
  <si>
    <t>12.2.</t>
  </si>
  <si>
    <t>12.3.</t>
  </si>
  <si>
    <t>14.1.</t>
  </si>
  <si>
    <t>14.2.</t>
  </si>
  <si>
    <t>14.3.</t>
  </si>
  <si>
    <t>17.1.</t>
  </si>
  <si>
    <t>17.2.</t>
  </si>
  <si>
    <t>17.3.</t>
  </si>
  <si>
    <t>19.1.</t>
  </si>
  <si>
    <t>19.2.</t>
  </si>
  <si>
    <t>1.Проведение ежегодного  мониторинга обеспеченности населения Усть-Абаканского района площадью торговых объектов, опубликование результатов на сайте Усть-Абаканского района.                                                                                                                                                                                                                                                                                                                                                                                                                                                          2.Организация и проведение ярмарок местных товаропроизводителей, в  целях  стимулирования деловой активности  хозяйствующих субъектов.                                                                                                                                                                                                                                                                                                                                                                                          3.Ведение торгового реестра.                                                                                                                                                                                                                                                                                                                                             4.Организация обучающих семинаров для предпринимателей</t>
  </si>
  <si>
    <t>1.Участие в форуме, посвященному "Году культуры в Российской Федерации", который проходил в г. Москва с 24 по 26 марта 2014 года.</t>
  </si>
  <si>
    <t xml:space="preserve">1.Заседания межведомственной комиссии в поселениях района о признании жилых домов различной формы собственности аварийными и непригодными для проживания. </t>
  </si>
  <si>
    <t>27,3</t>
  </si>
  <si>
    <t xml:space="preserve">1.Районная олимпиада «Знатоки ПДД» - 14,9 т.р. (награждение по итогам олимпиады)                                                                                                                                                                                                                                            2.Районный конкурс на соискание гранта за лучшую организацию работы по профилактике детского дорожно-транспортного травматизма (I место "Росток" п.Рассвет) </t>
  </si>
  <si>
    <t xml:space="preserve">1.Участие творческих коллективов района в Республиканских мероприятиях  «Чыл-Пазы»- 25  (ГСМ - 4,2; оформление 4,7; продукты 16,1)                                                                                                                                               2.Организация творческих поездок районных коллективов -10 (концерт в Боградском районе «Музыка нас связала»)  3.Республиканский конкурс среди хореографических коллективов.                                                                                                        4.Выставка детского декоративно-прикладного творчества и изобразительного искусства.                                                                                                                                                                                                                      5.Приобретены костюмы для хора с.Опытное -63                                                                                                                                                                                                                                                                                                         6.Юбилейные мероприятия в рамках празднования 90-летия Усть-Абаканского района-350 в т.ч. (средства СУЭКа-200,0) в т.ч. (цветы-15,0; выступления творческих коллективов-85; питание-20,0; монтаж и демонтаж сценических площадок-80, приобретение онцертных костюмов коллективов района -150)
</t>
  </si>
  <si>
    <t>59,1</t>
  </si>
  <si>
    <t xml:space="preserve">1. Взаимодействие детских и молодежных общественных организаций с районным Советом ветеранов (участие школьников в работе пленума Усть-Абаканского районного общества ветеранов)                                 2.Выставка рисунков, посвященная воинам-афганцам, исполнявшим служебный долг за пределами Отечества                                                                                                                                                                                                                        3. Выставка художественных работ, посвященная  военно-патриотической  тематике                                                                                                                                                                                                                            4.Проведение военно-спортивной игры "Зарница"-20                                                                                                                                                                                                                                                                                                       5.Проведение военно-полевых сборов старшекласников МБ - 31,5 (ГСМ и продукты питания)                                                                                                                                                                                                                      6.Акция "Георгиевская лента" и "Свеча памяти" МБ - 20,0 </t>
  </si>
  <si>
    <t>Отчет о реализации муниципальных  программ действующих на территории Усть-Абаканского района за 9  месяцев  2014 года.</t>
  </si>
  <si>
    <t>1.Субсидии на выполнение муниципального задания - 179,8 из них: з/плата начисления на з/плату 22,4; услуги связи -4,4 
2.Подготовка оъекта к празднованию 9 Мая -40 (обслуживание газовой установки-11,5; сжиженный газ-2,8; изготовление дополнительных списков ветеранов-25,7)</t>
  </si>
  <si>
    <t>32,8</t>
  </si>
  <si>
    <t xml:space="preserve">1.Проведение районных массовых физкультурно-оздоровительных и спортивных мероприятий «Лыжня России», отборочные туры к Х играм народов республики  Хакасия-78,9                                                                                                                                                               2.Участие в республиканских и российских соревнованиях (Первенство России по боксу) -42,8                                                                                                                                                                                                             3.Повышение квалификации тренеров и иных специалистов -54                                                                                                                                                                                                                                                                                      4.Субсидии на выполнение муниципального задания -10890,9, из них:-з/плата -8277,9; суточные 5; начисления на з/плату -1973,2; услуги связи -34; командировочные расходы-36,3; коммунальные услуги 435,1; обслуживание имущества 45,7; курсы 39,3;  запасные части на автомобиль 44,4.                                                                                                                                                                                                                                 5.Приобретение и замена осветительных прожекторов -300 6.Обеспечение   сборных команд района спортивной формой-11                                                                                                                                              7.Страхование, диспансеризация, обеспечение необходимыми лекарственными препаратами спортсменов, членов сборной района-15                                                                                                                               8.Выплаты единовременных денежных поощрений по итогам выступлений в спортивных мероприятиях- 63                                                                                                                                                                                     9.Ремонт освещения спортивного зала ДЮСШ - 93,1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 Ремонт спортивной площадки п.Расцвет -227,8
</t>
  </si>
  <si>
    <t>69</t>
  </si>
  <si>
    <t>22,1</t>
  </si>
  <si>
    <t>1.Изготовление буклетов "Туристическое кольцо Усть - Абаканского района" для использования на выставках, форумах туристской направленности, в целях  популяризации туристических объектов Усть - Абаканского района -5 т.р.                                                                                                                                                                                                                                                                         2.Субсидии на выполнение муниципального задания 708,9т.р. из них: 553,9 заработная плата,  отчисления - 138,6; услуги связи - 12; пеня 0,1, ГСМ-7                                                                                                                                                                                                                                               3. Участие в форуме, посвященному "Году культуры в Российской Федерации"-5,6</t>
  </si>
  <si>
    <t>1. Оплата по трудовому договору -22,5                                                                                 2. Ремонт капитальный ремонт здания под архив 101,6 в т.ч. (неакапитальная перепланировка 37,1, ремонт стеновых перегородок 19,3, ремонт потолочных перекрытий 19,9, ремонт электрооборудования 6,4, напольное покрытие 18,9)</t>
  </si>
  <si>
    <t xml:space="preserve">1.Районный тур второго этапа всероссийского конкурса «Живая классика», Неделя детско-юношеской книги.                                                                                                                                                                                             2.Мероприятия посвященные 90-летию Усть-Абаканского района-250 (Транспортные услуги -3;изготовление полиграфической продукции
-11,5; подарки, сувениры - 71,3; скамейки,стеллажи,шатер- 33,7; баннеры, ГСМ, продукты, оформление мероприятия-130,5)                                                                                                                                                                  3.Субсидии на выполнение муниципального задания-11652,6 из них: (з/пл. 9394; начисления на з/пл. 2320,51; усл.связи 248,6; коммунальные услуги 267,3; обслуживание им-ва 75,8;подписка 74,3; написание книги-45,0; курсы по ПБ-3,8;книги 5,9;семена,саженцы,уголь-31,4; пеня -0,8)                                                                                                                                                                                                                                                                                  4.Написание книги района - 300
</t>
  </si>
  <si>
    <t>72,3</t>
  </si>
  <si>
    <t>1.Выплата субсидий перевозчикам  по обслуживанию 4 маршрутов - 1138,2</t>
  </si>
  <si>
    <t>Муниципальная программа "Профилактика заболеваний и формирование здорового образа жизни (2014-2020 годы"</t>
  </si>
  <si>
    <t>Муниципальная  программа "Развитие муниципальной службы в Усть-Абаканском районе на 2013-2015 годы"</t>
  </si>
  <si>
    <r>
      <t xml:space="preserve">1.Оснащение  оргтехникой  д/с "Радуга" р.п. Уусть-Абакан-100                                                                                                                                                                                                                                                                                     2.Компенсация части родительской платы-5479,3(РХ 1322 ребенка)                                                                                                                                                                                                                                                                3.Субсидии на выполнения муниципального задания- </t>
    </r>
    <r>
      <rPr>
        <b/>
        <sz val="12"/>
        <rFont val="Times New Roman"/>
        <family val="1"/>
        <charset val="204"/>
      </rPr>
      <t>58217,6</t>
    </r>
    <r>
      <rPr>
        <sz val="12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- средств МБ 20898</t>
    </r>
    <r>
      <rPr>
        <sz val="12"/>
        <rFont val="Times New Roman"/>
        <family val="1"/>
        <charset val="204"/>
      </rPr>
      <t>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оплата труда 17054,7; услуги связи 139; транспортные услуги 62,1; коммунальные услуги 2095,7; услуги по сод.имущества 599,2; прочие услуги 392,5; прочие расходы 152,2; приобретение основных средств 92,5; приобретение мат.запасов 310,3.                  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- средств РХ 37319,5: </t>
    </r>
    <r>
      <rPr>
        <sz val="12"/>
        <rFont val="Times New Roman"/>
        <family val="1"/>
        <charset val="204"/>
      </rPr>
      <t>оплата труда 36482,3; услуги связи 40,5; прочие услуги 18,5; приобретение основных средств 298,9; приобретение мат.запасов  479,3.                                                                                                                                                     4.Экспертиза ПСД, выполнение проектно-изыскательных работ на строительство д/с в с. Зеленое-101,6                                                                                                                                                                              5.Ремонт электрооборудования - д/с "Ласточка"-15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Ремонт системы отопления580,0, из них: МДБОУ "ДС-ЦРР "Ласточка" (МБ) - 350,0, МБДОУ "ДС "Теремок" (МБ) - 230,0                                                                                                                                                                     7.Капитальный ремонт здания МБДОУ "ДС "Звездочка" (МБ) - 200,0                                                                                                                                                                                                                                                      8.Капитальный ремонт здания МБДОУ "ДС-ЦРР "Аленушка" (МБ) - 2045,3                                                                                                                                                                                                                                                            9.Монтаж и установка насоса и гидрантов в МБДОУ "ДС «Радуга» (МБ) - 17,997                                                                                                                                                                                                                                10.Капитальный ремонт по восстановлению асфальта МБДОУ "ДС-ЦРР "Аленушка" (МБ) - 280,0</t>
    </r>
  </si>
  <si>
    <r>
      <t>1</t>
    </r>
    <r>
      <rPr>
        <sz val="12"/>
        <rFont val="Times New Roman"/>
        <family val="1"/>
        <charset val="204"/>
      </rPr>
      <t xml:space="preserve">.Школьное питание (РХ)- 1163,9 ; дотационное питание (МБ)-328,3 (1935 чел.)   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2.Бесплатное питание 114,5 (МБ) 199 чел.                                                                                                                                                                                                                                                                                           3.Капитальный ремонт пищеблока МБОУ "Опытненская СОШ" 749,4 (РХ); 280,7 (МБ); МБОУ "Расцветская СОШ"- 545,4(РХ); 5,6(МБ)</t>
    </r>
  </si>
  <si>
    <t>1.Организация работы Молодежного ресурсного центра -654,5    оплата труда 634,9; услуги связи 14,7;  прочие расходы - 5,0                                                                                                                                                                                        2. Временное трудоустройство МБ - 9,4                                                                                                                                                                                                                                                                                                                                3.Спортакиада  МБ-7,6</t>
  </si>
  <si>
    <t>1. Оказание поддержки Усть-Абаканскому районному обществу- 260, в т.ч. заработная плата-185,3; подох. налог-24,8;  отчисления от ФОТ- 47,6; канцтовары-1,2; почтовые расходы-0,1; хозрасходы - 0,4; транспортные расходы - 0,6.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Мероприятие, посвященное Международному дню 8 марта.                                                                                                                                                                                                                                                                                            3.Празднование Дня защитников Отечества.                                                                                                                                                                                                                                                                                                     4.Проведение президиума-правления-3,4                                                                                                                                                                                                                                                                                                                                5.Конкурс рисунка среди  детей-инвалидов - 0,7                                                                                                                                                                                                                                                                                                              6.Районный фестиваль "Алло, мы ищем таланты!"-6                                          7. Спортивные мероприятия -5 (спартакиада по легкой атлетике - 4,5, участие в республиканских соревнованиях по л/а -0,5)</t>
  </si>
  <si>
    <t>1.Оказание адресной помощи малоимущим гражданам, пострадавшим от пожара- 20                                                                                                                                                                                                                                          2.Памятки на противопожарную тематику- 5,5</t>
  </si>
  <si>
    <t>1.  Заработная плата  по договору за  охрану объекта "Биотермическая яма" -80,3</t>
  </si>
  <si>
    <t xml:space="preserve">1. Обработка очагов тубинфекции, приобретение дезинфицирующих средств для очагов, выявленных в   п.Усть-Абакан, а.Райков, п.Тепличный, п.Майский и др.- 84                                                                                   2. Приобретение вакцины против гепатита -200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Субсидии некоммерческим организациям -243,3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Участие в республиканской спортакиаде моложежи допризывного возраста (ГСМ, питание) - 4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</si>
  <si>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1.Решением совета депутатов Усть-Абаканского района принято Положение о предоставлении муниципальными служащими сведений о расходах.                                                                                                                   2.Проводится мониторинг соответствия законодательству нормативных  актов администрации района – проверено 3 НПА                                                                                                                                                                    3. Повышение квалификации муниципальных служащих -107 из них: 35 (РБ); 72 (РХ)</t>
  </si>
  <si>
    <t>1.Разработка ПСД на строительство водоснабжения для ИЖС с.Зелёное (для многодетных и льготных категорий граждан)- 5(РБ); 487,9 (РХ)</t>
  </si>
  <si>
    <t xml:space="preserve">1.Проведение консультаций 32 молодым семьям по оформлению документов для участия в подпрограмме
2.Формирование списков молодых семей для участия в Подпрограмме в 2015г. - 13 семей
3.Прием и оформление документов 12 участников подпрограммы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Выплачены субсидии молодым семьям получившим свидетельства в 2013г.- 2 семьи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</si>
  <si>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1.Оказание поддержки сть-Абаканскому районному обществу ветеранов для осуществления их уставной деятельности - 224,3 из них: з/плата -163,1; отчисления от ФОТ - 55;  услуги: сбербанка-0,4; связи-5,4; транспортные 0,2; хоз. расходы- 0,1; почтовые расходы -01                                                                                                                                                                   2. Организация оздоровления и реабилитации ветеранов ВОВ, труда, пенсионеров и пожилых граждан Усть-Абаканского района -510,  оздоровлено 43 человека в т.ч. (уч. ВОВ 2; ветераны труда -5; пенсионеров -36)                                                                                                                                                                                                       3.Культурно-массовые мероприятия и спортивные мероприятия -2                                                                                                                                                                                                                                                                              4.Цикл мероприятий, посвященных Дню Победы - 2,5</t>
  </si>
  <si>
    <t>1. Цикл  мероприятий направленных на профилактику асоциальных явлений среди несовершеннолетних и молодежи:                                                                                                                                                                            2. Встреча трёх поколений» с приглашением воинов Афганистана, школьных патриотических объединений, родителей погибших солдат;
3. Конкурс буклетов, направленных на пропаганду здорового образа жизни «Сохрани себя»;
4.Молодёжь района приняла участие в работе Республиканского молодёжного антинаркотического Совета;                                                                                                                                                                                                        5.На базе МКУ культуры «Молодёжный центр»  состоялось заседание антинаркотического совета молодёжи Усть-Абаканского района с приглашением учащихся образовательных учреждений.                                                                                                                                                                                                              6.Организованы 3 выездные административные комиссии в поселения Солнечного, Усть-Бюрского и Сапоговского сельсоветов.                                                                                                                                                                             7.Восстановление документов лицам, находящимся в тяжелой жизненной ситуации -1 т.р. (оплата квитанции госпошлины, фотографирование)                                                                                               8. Изготовление бланочной продукции (протокола) -3,5</t>
  </si>
  <si>
    <t>1. Проведено 27 рейдов по 55 неблагополучным семьям, имеющих 125 несовершеннолетних детей - 2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Оказана помощь вещами бывшими в употреблении 36 детям, проживающим в неблагополучных и малообеспеченных семьях-4,1                                                                                                                                                        3. Организован выезд 18 несовершеннолетним детям в  театр "Сказка"  г.Абакан.                                                                                                                                                                                                                                   4.Ежегодная межведомственная  операция "Лето"- 6,5                                                                                                                                                                                                                                                                                            5.Грант на лучшую организацию по профилактике правонарушений несовершеннолетних" -50</t>
  </si>
  <si>
    <t xml:space="preserve">1.Во всех образовательных учреждениях района проведены мероприятия в рамках  антинаркотической  акции и   Всероссийского  интернет-урока антинаркотической направленности.                                                                                                      2. Участие в республиканских  мероприятиях антинаркотической направленности:                                                                                                                                                                                                                                                                        
- заседание Республиканского молодежного антинаркотического совета «Презентация опыта работы»;
- конкурс «Этнические  традиции моей семьи»;                                                                                                                                                                                                                                                                     - всероссийский урок (занятие) «Здоровые дети -  в здоровой семье», «Сохрани себя»                                                                                                                                                                                                                                                              3.Спортивные соревнования «Мама, папа, я - спортивная семья», презентаций «Бабушкин сундучок», «Моё семейное древо!»  
4.Проведено уничтожение дикорастущей конопли в границах населенных пунктов-20,92 га, на общую сумму 44,8 (БП) из них:
-Усть-Абаканский п./совет- 19,2;
-Калининский с\совет 5,0; 
-Солнечный с/совет 13,6;
-Усть-Бюрьский с/совет-5,0; 
-Райковский–с/совет – 2,0.
</t>
  </si>
  <si>
    <t xml:space="preserve">1.Межевание границ земельных  участков п.Тепличный - 130                                                                                                                                                                                                                                                                                            2.Разработка ПСД северо-западного района р.п.Усть-Абапкан -2597 3.Проектирование и строительство инженерной инфраструктуры районов комплексной застройки:
- р.п.. Усть – Абакан, район «Ново-Образцово» - 396 в т.ч. 392 (РХ)
</t>
  </si>
  <si>
    <t>1.Назначены ответственные исполнители в бюджетных учреждениях по мониторингу энергопотребления и воды.                                                                                                                                                                       2.Проведен инструктаж работников по существующим методам энергосбережения, применяемым при исполнении трудовых обязанностей.                                                                                                     3.Приобретение светодиодных светильников,  для уличного освещения: МО Расцветовский с/с,Опытненский, Усть-Абаканский поссовет- 1888,5 из них: 114,9 (РБ) 1773,6 (ФБ)                                                            4.Работы по установке светильников для уличного освещения -59,2(ФБ)                                                                                                                                                                                                                                                           5.Материалы для установки уличного освещения (провода, крепления, и др.) -466,5(ФБ)                                                                                                                                                                                                                  6.Разработка ПСД на модульные котельные в дошкольных и образовательных учреждениях с.Усть-Бюр, д.Красноозерная, а.Доможаков -154,6 (РБ)                                                                                                               7. Модернизация тепловых сетей с.Опытное  ул.Садовая, Гагарина  -847,9(ФБ)                                                                                                                                                                                                                                                   8.Ремонт теплотрассы по ул.Школьная п.Расцвет-633,6 (ФБ)                                                                                                                                                                                                                                                                                         9.Модернизация трубопровода с применением современной теплоизоляции на теплотрассы в  п.Усть-Абакан- 2031,5 (ФБ)  из них: 431,4- ул.Добровольского; 247,8- ул.Волкова; 510,1- ул. 30 лет Победы; 842,2 - ул. Гидролизная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 Разработка схемы теплоснабжения поселений - 250(РХ) п.Усть-Абакан</t>
  </si>
  <si>
    <r>
      <t>1.Создана комиссия при администрации Усть-Абаканского района по обследованию покрытия дорог общего пользования местного значения, по которым проходят  школьные маршруты в населенных пунктах Усть-Абаканского района, согласно установленного графика.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Times New Roman"/>
        <family val="1"/>
        <charset val="204"/>
      </rPr>
      <t>.Ремонт дорог в поселениях района: Усть-Абакан- 997,3 (РБ) (асфальтирование ул. Орлова</t>
    </r>
    <r>
      <rPr>
        <sz val="12"/>
        <color theme="1"/>
        <rFont val="Times New Roman"/>
        <family val="1"/>
        <charset val="204"/>
      </rPr>
      <t xml:space="preserve">; асфальтирование ул.Октябрьская-635 (РХ), с.В-Биджа-246,6; с.Весеннее-381,3; а.Доможаков-248,2; с.Калинино-1042,1; с.Московское-290; с.Опытное-174,3; а.Райков-248,2; п.Расцвет-207,8; а. Сапогов -234,7; с. Солнечное-246,7; с.Усть-Бюр-322,9;  а.Чарков-204,8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3. Содержание дороги «Зеленое-Заря»-195,1</t>
    </r>
  </si>
  <si>
    <r>
      <t>1. Обслуживание сайта  УО- 10,0 (МБ)                                                                                                                                                                                                                                                                                                                                         2.Участие школьников  в соревнованиях г.Красноярска МБОУ "Доможаковская СОШ" - 16,1 (МБ транспортные расходы)                                                                                                                                                                                                                                                                                                                                                                                    3.Оплата труда руководителей кружков  Хакасского литературного творчества ( РХ 70,7); (МБ 3,55)                                                                                                                                                                                                                                            4. Оплата труда руководителей спортивных секций(МБ -40,8; РХ 488)                                                                                                                                                                                                                                                             5.Капитальный ремонт крыши спортивного зала МБОУ "Усть-Абаканская СОШ- 2078,8(МБ)                                                                                                                                                                                                            6.Оборудование школьных автобусов тахографами (12 единиц техники) 588,8(МБ)                                                                                                                                                                                                                                                   7. Приобретение модульного туалета МБОУ "Красноозерная ООШ" МБ- 1 т.р.; РХ- 124,5                                                                                                                                                                                                              8.Ремонт кабинетов МБОУ "Расцветская СОШ" -160,4(МБ)  9..Содержание детей-сирот, детей, оставшихся без попечения родителей- 483,5(РХ) (приобретение медикаментов и средств личной гигиены - 18,8; мягкого инвентаря - 169,3; материальных запасов -221,8; выпускное пособие-34,13)                                                                                                                                                                                                                                                                                                  10.Обследование и оценка тех.состояния здания МБОУ "Сапоговская СОШ" СП ДС "Ручеек" МБ - 8,0                                                                                                                                                                                                             11.Капитальный ремонт МБОУ "Райковская СОШ" СП ДС "Сказка" для открытия дополнительных мест 2555,7 в т.ч. МБ- 203,7; РХ - 2352                                                                                                                                                                                                                                                                          12.Субсидии на выполнения муниципального задания в образовательных организациях: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t>
    </r>
    <r>
      <rPr>
        <b/>
        <sz val="12"/>
        <rFont val="Times New Roman"/>
        <family val="1"/>
        <charset val="204"/>
      </rPr>
      <t>из средств МБ - 24988,7 т.р., из них:</t>
    </r>
    <r>
      <rPr>
        <sz val="12"/>
        <rFont val="Times New Roman"/>
        <family val="1"/>
        <charset val="204"/>
      </rPr>
      <t xml:space="preserve"> оплата труда 5187,9;        </t>
    </r>
    <r>
      <rPr>
        <sz val="12"/>
        <color theme="5"/>
        <rFont val="Times New Roman"/>
        <family val="1"/>
        <charset val="204"/>
      </rPr>
      <t xml:space="preserve">                                                                                                                                      </t>
    </r>
  </si>
  <si>
    <r>
      <t xml:space="preserve"> прочие выплаты - 0,2; услуги связи 136,2; транспортные услуги  615,1;  коммунальные услуги 11827,3; услуги по сод.имущества 2736,8; прочие услуги 872,7; прочие расходы 174,4; приобретение основных средств 57,7; приобретение мат.запасов 3380,4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-из средств РХ</t>
    </r>
    <r>
      <rPr>
        <sz val="12"/>
        <rFont val="Times New Roman"/>
        <family val="1"/>
        <charset val="204"/>
      </rPr>
      <t xml:space="preserve">- 222274,8 из них: оплата труда 218964,1; услуги связи 733,5; прочие услуги 425,6; приобретение основных средств 619,9; приобретение мат.запасов 1531,7.                                                                                                             13.Субсидии на выполнения муниципального задания в организациях предоставляющих дополнительное образование детям                                                                                                                                                -из средств МБ - 5779 из них: оплата труда 5614,6;  услуги связи 27,8; коммунальные услуги 43,8; услуги по сод.имущества 19,7; прочие услуги 36,5; прочие расходы 4,2; приобретение основных средств 7,8  приобретение мат.запасов 24,6                                                                                                                         14.Субсидии на выполнение муниципального задания в общеобразовательных специальных (коррекционных) организациях:                                                                                                                                                                  -из средств  МБ - 449,6  из них: оплата труда 18,2; услуги связи 2,7; коммунальные услуги 275,3; услуги по сод.имущества 40,4; приобретение мат. запасов 6; прочие услуги 104,8; прочие расходы 2,2                                                                                                                                                                                                                                                           15.Капитальный ремонт спортивного зала МБОУ "Весенненская СОШ" (МБ) - 168,7                                                                                                                                                                                                                                         16.Приобретение спортивного оборудования и спортивного инвентаря (МБ) - 5,4; (РБ) - 100,0                                                                                                                                                                                                                       </t>
    </r>
  </si>
  <si>
    <t>17. Ремонт здания МБОУ "Сапоговская СОШ"-3,6                                                                                                                                                                                                                                                                                                               18. Рразработка ПСД и тех.задания МБОУ "Усть-Бюрская СОШ" СП ДС "Елочка" (МБ) - 36,98 т.руб.                                                                                                                                                                                                             19. Ремонт дымовой трубы МБОУ "Доможаковская СОШ" (МБ) - 99,95</t>
  </si>
  <si>
    <r>
      <t>1.Приобретение сценических костюмов для ДМШ -</t>
    </r>
    <r>
      <rPr>
        <b/>
        <sz val="12"/>
        <rFont val="Times New Roman"/>
        <family val="1"/>
        <charset val="204"/>
      </rPr>
      <t xml:space="preserve">30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2.Проведение Гала-концерта в честь Дня работников культуры (призы и подврки) - </t>
    </r>
    <r>
      <rPr>
        <b/>
        <sz val="12"/>
        <rFont val="Times New Roman"/>
        <family val="1"/>
        <charset val="204"/>
      </rPr>
      <t xml:space="preserve">20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3.Субсидии на выполнение муниципального задания- </t>
    </r>
    <r>
      <rPr>
        <b/>
        <sz val="12"/>
        <rFont val="Times New Roman"/>
        <family val="1"/>
        <charset val="204"/>
      </rPr>
      <t xml:space="preserve">8862,6 </t>
    </r>
    <r>
      <rPr>
        <sz val="12"/>
        <rFont val="Times New Roman"/>
        <family val="1"/>
        <charset val="204"/>
      </rPr>
      <t>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-з/пл. 6168,6; начисления на з/пл.1579,4; усл.связи 73,4; ком.усл 855,9;
обслуж.им-ва 107,9; пеня 0,8; гсм, з/части 56; обучение 20,6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Организация и проведение районных фестивалей, конкурсов-</t>
    </r>
    <r>
      <rPr>
        <b/>
        <sz val="12"/>
        <rFont val="Times New Roman"/>
        <family val="1"/>
        <charset val="204"/>
      </rPr>
      <t>67,4</t>
    </r>
    <r>
      <rPr>
        <sz val="12"/>
        <rFont val="Times New Roman"/>
        <family val="1"/>
        <charset val="204"/>
      </rPr>
      <t xml:space="preserve"> в т.ч.: районный конкурс чтецов и авторов любителей «Пою мое Отечество»-7 т.р., 1Х районный конкурс молодых дизайнеров одежды «Мир молодежного модерна» -29,4 т.р.(баннеры), "Уртун Той"-25, День ВМФ -6.                                                                                                                                    5.Мероприятия празднования «Дня Победы» -</t>
    </r>
    <r>
      <rPr>
        <b/>
        <sz val="12"/>
        <rFont val="Times New Roman"/>
        <family val="1"/>
        <charset val="204"/>
      </rPr>
      <t>727</t>
    </r>
    <r>
      <rPr>
        <sz val="12"/>
        <rFont val="Times New Roman"/>
        <family val="1"/>
        <charset val="204"/>
      </rPr>
      <t xml:space="preserve"> из них: 372,0 т.р. (костюмы для ДДТ 97,0;  костюмы для танц.коллективов ДШИ-75,0; 200,0 световое оборудование); салю-170,0; оформление -55,0; праздничный обед- 60,0; подарки, цветы- 70.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Капитальный ремонт ДК "Гагарина"-918 из них: 648 (РХ) ; 270 (РБ)                              7.Юбилейные мероприятия в рамках празднования 90-летия Усть- Абаканского района -1060 в т.ч.( костюмы для вокальных коллективов /ДШИ/-90,0; костюмы для танцевальных коллективов /ДДТ/ -50,0; 
шатры для поселений - 490,0; подарки, сувениры 180,0;
торжественный обед -100,0; салют-150,0.
Мероприятия  не требующие  финансирования:
</t>
    </r>
  </si>
  <si>
    <t xml:space="preserve">Выставка «Веселое рождества», «Поле чудес», выставка детского декоративно-прикладного творчества и изобразительного искусства,  «Правила движения-достойны уважения», Кинолекторий «900 дней надежды, посвященный 70-летию снятия блокады  Ленинграда»Районное мероприятие, посвященное 25-ой годовщине вывода Советских войск из республики Афганистан, «Как на Масленой недели», «Разгуляй четверток», Конкурсно-игровая программа «Хвостатые-усатые», творческий вечер «Женщина. Весна. Любовь», Юбилейный вечер «Мелодия жизни», Фотовернисаж «В объективе культуры», «Страна Мультипутия»,  «Чудеса превращения» 
</t>
  </si>
  <si>
    <r>
      <t xml:space="preserve">1.Выплата ежемесячных денежных средств на содержание детей-сирот и детей, оставшихся без попечения родителей - 17035,52(РХ), вознаграждение приёмным родителям -4672,44 (РХ)                                                                                                               2.Участие в республиканском форуме опекуна (МБ) - 5,0 т.руб.                                                                                                                                   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</si>
  <si>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1.Капитальный ремонт котельной п.Тепличный - 72(РБ);1691,8(РХ)                                                                                                                                                                                                                                                                                                            2.Капитальный ремонт теплосети по ул. Мира п.Опытное -</t>
    </r>
    <r>
      <rPr>
        <b/>
        <sz val="12"/>
        <rFont val="Times New Roman"/>
        <family val="1"/>
        <charset val="204"/>
      </rPr>
      <t>144,7</t>
    </r>
    <r>
      <rPr>
        <sz val="12"/>
        <rFont val="Times New Roman"/>
        <family val="1"/>
        <charset val="204"/>
      </rPr>
      <t xml:space="preserve"> из них: - 0,2(РБ); 1,4(БП), сетей водоснабжения 143(РХ), сетей водоснабжения </t>
    </r>
    <r>
      <rPr>
        <b/>
        <sz val="12"/>
        <rFont val="Times New Roman"/>
        <family val="1"/>
        <charset val="204"/>
      </rPr>
      <t>208,3</t>
    </r>
    <r>
      <rPr>
        <sz val="12"/>
        <rFont val="Times New Roman"/>
        <family val="1"/>
        <charset val="204"/>
      </rPr>
      <t xml:space="preserve"> в т.ч. 206,2(РХ); 2,1 (БП)                                                                                                                                                                                3. Капитальный ремонт оборудования  центральной котельной с.Опытное </t>
    </r>
    <r>
      <rPr>
        <b/>
        <sz val="12"/>
        <rFont val="Times New Roman"/>
        <family val="1"/>
        <charset val="204"/>
      </rPr>
      <t>- 455,9</t>
    </r>
    <r>
      <rPr>
        <sz val="12"/>
        <rFont val="Times New Roman"/>
        <family val="1"/>
        <charset val="204"/>
      </rPr>
      <t>(РХ)                                                                                                                                                                                                                                          4.Капитальный ремонт оборудования школьной котельной с.Опытное-</t>
    </r>
    <r>
      <rPr>
        <b/>
        <sz val="12"/>
        <rFont val="Times New Roman"/>
        <family val="1"/>
        <charset val="204"/>
      </rPr>
      <t>257,7</t>
    </r>
    <r>
      <rPr>
        <sz val="12"/>
        <rFont val="Times New Roman"/>
        <family val="1"/>
        <charset val="204"/>
      </rPr>
      <t xml:space="preserve"> в т.ч. 255,4(РХ); 2,3(БП)                                                                                                                                                                                                                    5.Капитальный ремонт водозабора с прокладкой водовода по ул. Гагарина -</t>
    </r>
    <r>
      <rPr>
        <b/>
        <sz val="12"/>
        <rFont val="Times New Roman"/>
        <family val="1"/>
        <charset val="204"/>
      </rPr>
      <t>328,8</t>
    </r>
    <r>
      <rPr>
        <sz val="12"/>
        <rFont val="Times New Roman"/>
        <family val="1"/>
        <charset val="204"/>
      </rPr>
      <t xml:space="preserve"> (РХ)                                                                                                                                                                                                                                                                            6.Капитальный ремонт вспомогательного оборудования котельной Микроквартала р.п.Усть-Абакан -</t>
    </r>
    <r>
      <rPr>
        <b/>
        <sz val="12"/>
        <rFont val="Times New Roman"/>
        <family val="1"/>
        <charset val="204"/>
      </rPr>
      <t>346,5</t>
    </r>
    <r>
      <rPr>
        <sz val="12"/>
        <rFont val="Times New Roman"/>
        <family val="1"/>
        <charset val="204"/>
      </rPr>
      <t xml:space="preserve">, в т.ч.14(РБ); 329,2(РХ);3,3(БП)                                                                                                                                                                                                          7.Капитальный ремонт санитарно-защитной зоны Аскыровского водозабора р.п.Усть-Абакан - </t>
    </r>
    <r>
      <rPr>
        <b/>
        <sz val="12"/>
        <rFont val="Times New Roman"/>
        <family val="1"/>
        <charset val="204"/>
      </rPr>
      <t>753</t>
    </r>
    <r>
      <rPr>
        <sz val="12"/>
        <rFont val="Times New Roman"/>
        <family val="1"/>
        <charset val="204"/>
      </rPr>
      <t>, в т.ч. 30,8(РБ); 715(РХ); 7,2(БП)                                                                                                                                                                                                                   8.Капитальный ремонт насосного отделения станции второго водоподъема -</t>
    </r>
    <r>
      <rPr>
        <b/>
        <sz val="12"/>
        <rFont val="Times New Roman"/>
        <family val="1"/>
        <charset val="204"/>
      </rPr>
      <t>743,3</t>
    </r>
    <r>
      <rPr>
        <sz val="12"/>
        <rFont val="Times New Roman"/>
        <family val="1"/>
        <charset val="204"/>
      </rPr>
      <t xml:space="preserve">, в т.ч. 28,1(РБ); 708(РХ); 7,2(БП)                                                                                                                                                                                              9.Ремонт кровли здания КНС- 6 ул.Добровольского  </t>
    </r>
    <r>
      <rPr>
        <b/>
        <sz val="12"/>
        <rFont val="Times New Roman"/>
        <family val="1"/>
        <charset val="204"/>
      </rPr>
      <t>58,5(РХ); 0,6(БП)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10.Капитальный ремонт электрооборудования КНС 5 ул. Волкова -</t>
    </r>
    <r>
      <rPr>
        <b/>
        <sz val="12"/>
        <rFont val="Times New Roman"/>
        <family val="1"/>
        <charset val="204"/>
      </rPr>
      <t>94,1(РХ); 0,9(БП)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11. Капитальный ремонт кровли ул.Садовая</t>
    </r>
    <r>
      <rPr>
        <b/>
        <sz val="12"/>
        <rFont val="Times New Roman"/>
        <family val="1"/>
        <charset val="204"/>
      </rPr>
      <t>-35,1(РХ);0,4(БП</t>
    </r>
    <r>
      <rPr>
        <sz val="12"/>
        <rFont val="Times New Roman"/>
        <family val="1"/>
        <charset val="204"/>
      </rPr>
      <t xml:space="preserve">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12.Капитальный ремонт электрооборудования КНС 2- </t>
    </r>
    <r>
      <rPr>
        <b/>
        <sz val="12"/>
        <rFont val="Times New Roman"/>
        <family val="1"/>
        <charset val="204"/>
      </rPr>
      <t xml:space="preserve">37,3(РХ); 0,4(БП)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</t>
    </r>
  </si>
  <si>
    <t>13.Капитальный ремонт котельной Микроквартала р.п.Усть-Абакан 0,2(РБ);647,7(РХ); 6,5(БП)                                                                                                                                                                                                                           14.Капитальный ремонт теплообменного оборудования котельной Микроквартала 235,5(РХ); 2,4(БП)                                                                                                                                                                                                                                                            15.Капитальный ремонт водопровода с.Весеннее -4,5(РБ);443,2(РХ) 16.Строительство водозабора с.Усть-Бюр-1136(РХ); 11,5 (БП)                                                                                                                                                  17.Капитальный ремонт котла №3 п.Расцвет-477,5(РХ)                                                                                                                                                                                                                                                                                                  18.Капитальный ремонт насосного оборудования в котельной п.Расцвет -258,7(РХ)                                                                                                                                                                                                                                 19.Капитальный ремонт инженерных сетей ул.Вишневая п.Тепличный  -69,3 (РБ)</t>
  </si>
  <si>
    <r>
      <t>1.Субсидии на выполнения муниципального задания - 835,7 в т.ч.                                                                оплата труда 577,1; коммунальные услуги - 10,0 услуги по сод. имущества- 35,6; прочие услуги - 204,3; прочие расходы - 5,1; приобретение материальных запасов - 3,6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color theme="5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Приобретение разовой посуды, питьевой воды для открытия пришкольного лагеря (МБ) - 25,1                                                                  3.Временное трудоустройство несовершеннолетних в 4 школах - 150 (МБ)                                                                                                                                                                                                                                                                                                                                                                                             4.Ремонт водопровода, канализации и электрооборудования 100 5.Временное трудоустройство несовершеннолетних МБОУ "Солнечная СОШ" - 270,1                                                                                                                 6.Организация деятельности "Трудового отряда  СУЭК" МБОУ "Солнечная СОШ" - 26,1</t>
    </r>
  </si>
  <si>
    <t>1.Комплектация пакета документов по включению в Перечень получателей субсидий на 2014 год.                                                                                                                                                                                                   2.Организация и проведение  сельскохозяйственных ярмарок выходного дня в п. Усть-Абакан                                                                                                                                                                                                                                                                                                       3.Участие в республиканской ярмарке «Чыл Пазы».                                                                                                                                                                                                                                                                                                                  4.Проведение спортивного праздника, посвященный Дню Победы в аале Райков. Премирование победителей-130                                                                                                                                                                    5. Формирование призового фонда на финал сельских конных соревнований - 30т.р</t>
  </si>
  <si>
    <t>1.Подготовка пакета документов для претендентов – получателей социальных выплат в 2014 году.                                                                                                                                                                                                          2.Выплата субсидии 5 семьям 5746,7 (433,2 кв.м.), в  т.ч. (РФ-2482,4) (РХ- 2689,3)(РБ-575)                                                                                                                                                                                                                                 3.Разработка ПСД на строительство СДК в с.Чарки - 297 т.р. с.Московское -198,9                                                                                                                                                                                                                                                  4.Ограждение санитарной зоны водозаборной башни с Московское-25,5,  разработка ПСД на  строительство водозаборных скважин в а.Мохов, д.Ковыльная-140;                                                                                                   5. Капитальный ремонт РДК "Гагарина" - 655  (РХ-648; РБ - 7т.р.)                                                                                                                                                                                                                                      6.Реконструкция водопровода в с. В-Биджа - 4413,4т.р (РБ-62,4; РХ-4351.0)</t>
  </si>
  <si>
    <t xml:space="preserve">1.Выезд социальной бригады  Черногорского реабилитационного центра на ст. Уйбат.  Организована выдача вещей, книг 7 семьям. Оказана социально-психологическая помощь  2 семьям и консультации по льготам – 12 семьям. Проведен забор крови для исследования на сахар и холестерин – 12 человек.  Выезд социальной бригады управления соц.поддержки и врача-терапевта в д. Заря. Оказано услуг по социально-экономической поддержке -151, по социально-правовой - 5, услуги психотерапевта -4. Произведена раздача литературы и детской одежды.                                                                                                                                                                                                                                                                                                                                    2.Первая  медицинская помощь населению малых сел оказывается в амбулаториях и ФАПах на территории которых они расположены. В аале Мохов и д.Заря организованы домовые хозяйства по оказанию первой мед. помощи (Районная больница)                                                                                                                                                                                                                                                                                                                              3.Проходит диспансеризация взрослого населения согласно графика.                                                                                                                                                                                                                                                                                                                   4.Обслуживание  населения  через  организацию передвижных библиотечных пунктов в малых селах: а. Ах-Хол, ст. Уйбат, д. Салбык, а. Шурышев, а. Баинов, д. Камышовая, д. Камызяк                                   5.Поощрение детей за успехи в учебе и трудовом обучении:  а. Трояков – Розов Никита; ст. Тигей – Тодышев Дмитрий;
а. Ах-Хол – Майнашева Валерия, Колесникова Елена, Килижеков Влад.                                                                                                                                                                                                                                                         6.Проведение мероприятия «День малого села» д. Заря – выездной </t>
  </si>
  <si>
    <r>
      <t>концерт, а. Ах-Хол – с комитетом по занятости РХ,
а. Шурышев – выездная бригада (библиотека и агитбригада СДК Райков)
7. Проведены: игровая программа для детей и подростков "Веселые старты" в аале Шурышев, товарищеская встреча по игре КВН "По морям по волнам" между юными жителями а. Шурышев и а. Райков; праздничная программа "Загорелое лето" собрала на берегу озера Ждановское жителей а. Баинов, а. Шурышев, ст. Тигей, ст. Хоных. 
8.А</t>
    </r>
    <r>
      <rPr>
        <b/>
        <sz val="12"/>
        <color theme="1"/>
        <rFont val="Times New Roman"/>
        <family val="1"/>
        <charset val="204"/>
      </rPr>
      <t>ал Трояков: о</t>
    </r>
    <r>
      <rPr>
        <sz val="12"/>
        <color theme="1"/>
        <rFont val="Times New Roman"/>
        <family val="1"/>
        <charset val="204"/>
      </rPr>
      <t>бустройство детской площадки с ограждением (установка малых игровых форм, асфальтирование площадки в  -93,9 (МБ-3,8  РХ-90,1); обустройство уличного освещения - 158,3(МБ-1,6; РХ-156,7.                                                                                                                                                                                                                                                                                                                                             9. С</t>
    </r>
    <r>
      <rPr>
        <b/>
        <sz val="12"/>
        <color theme="1"/>
        <rFont val="Times New Roman"/>
        <family val="1"/>
        <charset val="204"/>
      </rPr>
      <t>т. Уйбат</t>
    </r>
    <r>
      <rPr>
        <sz val="12"/>
        <color theme="1"/>
        <rFont val="Times New Roman"/>
        <family val="1"/>
        <charset val="204"/>
      </rPr>
      <t xml:space="preserve"> -бурение 11 скважин нецентр.. холодного водоснабжения ( -675,7 , обустройство уличного освещения 199,9                                                                                                                                                                                                                                                       10.С</t>
    </r>
    <r>
      <rPr>
        <b/>
        <sz val="12"/>
        <color theme="1"/>
        <rFont val="Times New Roman"/>
        <family val="1"/>
        <charset val="204"/>
      </rPr>
      <t>т. Тигей</t>
    </r>
    <r>
      <rPr>
        <sz val="12"/>
        <color theme="1"/>
        <rFont val="Times New Roman"/>
        <family val="1"/>
        <charset val="204"/>
      </rPr>
      <t xml:space="preserve"> - обустройство детской площадки с ограждением - 286,1 бурение скважины 84,4</t>
    </r>
  </si>
  <si>
    <r>
      <t xml:space="preserve">1. Организация двух  сельскохозяйственных ярмарок выходного дня -20 т.р. (премирование участников ярмарки)                                                                                                                                                                                                                                                                                      2.Организация обучающих семинаров для предпринимателей  ООО"Налоги. Бизнес. Проаво", Межрайонная ГНИ по РХ -"Изменение в налоговом  законодательстве в 2014 г."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3.Заседание Совета по предпринимательству.                                                                                                                                                                                                                                                                                                                         4.Конкурс "Молодой прелприниматель года" -50 (призы, атрибутика, цветы)                                                                                                                                                                                                                                              5.Проведение голоубого огонька в честь Дня рсссийского предпринимателя -19,4 (атрибутика, цветы)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</si>
</sst>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21">
    <xf numFmtId="0" fontId="0" fillId="0" borderId="0" xfId="0"/>
    <xf numFmtId="0" fontId="3" fillId="2" borderId="2" xfId="0" applyFont="1" applyFill="1" applyBorder="1" applyAlignment="1">
      <alignment vertical="top" wrapText="1"/>
    </xf>
    <xf numFmtId="0" fontId="4" fillId="2" borderId="0" xfId="0" applyFont="1" applyFill="1"/>
    <xf numFmtId="164" fontId="5" fillId="2" borderId="1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wrapText="1"/>
    </xf>
    <xf numFmtId="49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vertical="top"/>
    </xf>
    <xf numFmtId="164" fontId="5" fillId="2" borderId="5" xfId="0" applyNumberFormat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64" fontId="4" fillId="2" borderId="0" xfId="0" applyNumberFormat="1" applyFont="1" applyFill="1"/>
    <xf numFmtId="164" fontId="4" fillId="2" borderId="0" xfId="0" applyNumberFormat="1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center" vertical="top"/>
    </xf>
    <xf numFmtId="164" fontId="6" fillId="2" borderId="6" xfId="0" applyNumberFormat="1" applyFont="1" applyFill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vertical="top" wrapText="1"/>
    </xf>
    <xf numFmtId="164" fontId="4" fillId="2" borderId="6" xfId="0" applyNumberFormat="1" applyFont="1" applyFill="1" applyBorder="1" applyAlignment="1">
      <alignment vertical="top"/>
    </xf>
    <xf numFmtId="9" fontId="4" fillId="2" borderId="5" xfId="1" applyFont="1" applyFill="1" applyBorder="1" applyAlignment="1">
      <alignment vertical="top" wrapText="1"/>
    </xf>
    <xf numFmtId="9" fontId="4" fillId="2" borderId="1" xfId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/>
    </xf>
    <xf numFmtId="0" fontId="2" fillId="2" borderId="7" xfId="0" applyFont="1" applyFill="1" applyBorder="1" applyAlignment="1">
      <alignment vertical="top" wrapText="1"/>
    </xf>
    <xf numFmtId="164" fontId="5" fillId="2" borderId="5" xfId="0" applyNumberFormat="1" applyFont="1" applyFill="1" applyBorder="1" applyAlignment="1">
      <alignment horizontal="center" vertical="top"/>
    </xf>
    <xf numFmtId="164" fontId="5" fillId="2" borderId="0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vertical="top" wrapText="1"/>
    </xf>
    <xf numFmtId="164" fontId="6" fillId="2" borderId="5" xfId="0" applyNumberFormat="1" applyFont="1" applyFill="1" applyBorder="1" applyAlignment="1">
      <alignment horizontal="center" vertical="top"/>
    </xf>
    <xf numFmtId="164" fontId="6" fillId="2" borderId="0" xfId="0" applyNumberFormat="1" applyFont="1" applyFill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164" fontId="4" fillId="2" borderId="2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center" vertical="top"/>
    </xf>
    <xf numFmtId="164" fontId="4" fillId="2" borderId="4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vertical="top"/>
    </xf>
    <xf numFmtId="49" fontId="6" fillId="2" borderId="1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 vertical="top"/>
    </xf>
    <xf numFmtId="164" fontId="1" fillId="2" borderId="1" xfId="0" applyNumberFormat="1" applyFont="1" applyFill="1" applyBorder="1" applyAlignment="1">
      <alignment vertical="top"/>
    </xf>
    <xf numFmtId="49" fontId="5" fillId="2" borderId="1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0" fontId="8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top"/>
    </xf>
    <xf numFmtId="164" fontId="7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/>
    </xf>
    <xf numFmtId="164" fontId="4" fillId="2" borderId="5" xfId="0" applyNumberFormat="1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/>
    </xf>
    <xf numFmtId="164" fontId="6" fillId="2" borderId="4" xfId="0" applyNumberFormat="1" applyFont="1" applyFill="1" applyBorder="1" applyAlignment="1">
      <alignment horizontal="center" vertical="top"/>
    </xf>
    <xf numFmtId="164" fontId="6" fillId="2" borderId="5" xfId="0" applyNumberFormat="1" applyFont="1" applyFill="1" applyBorder="1" applyAlignment="1">
      <alignment horizontal="center" vertical="top"/>
    </xf>
    <xf numFmtId="164" fontId="6" fillId="2" borderId="8" xfId="0" applyNumberFormat="1" applyFont="1" applyFill="1" applyBorder="1" applyAlignment="1">
      <alignment horizontal="center" vertical="top"/>
    </xf>
    <xf numFmtId="164" fontId="1" fillId="2" borderId="5" xfId="0" applyNumberFormat="1" applyFont="1" applyFill="1" applyBorder="1" applyAlignment="1">
      <alignment vertical="top" wrapText="1"/>
    </xf>
    <xf numFmtId="164" fontId="1" fillId="2" borderId="8" xfId="0" applyNumberFormat="1" applyFont="1" applyFill="1" applyBorder="1" applyAlignment="1">
      <alignment vertical="top" wrapText="1"/>
    </xf>
    <xf numFmtId="164" fontId="4" fillId="2" borderId="5" xfId="0" applyNumberFormat="1" applyFont="1" applyFill="1" applyBorder="1" applyAlignment="1">
      <alignment vertical="top"/>
    </xf>
    <xf numFmtId="164" fontId="4" fillId="2" borderId="8" xfId="0" applyNumberFormat="1" applyFont="1" applyFill="1" applyBorder="1" applyAlignment="1">
      <alignment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/>
    </xf>
    <xf numFmtId="164" fontId="4" fillId="2" borderId="5" xfId="0" applyNumberFormat="1" applyFont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164" fontId="6" fillId="2" borderId="2" xfId="0" applyNumberFormat="1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164" fontId="5" fillId="2" borderId="5" xfId="0" applyNumberFormat="1" applyFont="1" applyFill="1" applyBorder="1" applyAlignment="1">
      <alignment horizontal="center" vertical="top"/>
    </xf>
    <xf numFmtId="164" fontId="5" fillId="2" borderId="6" xfId="0" applyNumberFormat="1" applyFont="1" applyFill="1" applyBorder="1" applyAlignment="1">
      <alignment horizontal="center" vertical="top"/>
    </xf>
    <xf numFmtId="164" fontId="6" fillId="2" borderId="5" xfId="0" applyNumberFormat="1" applyFont="1" applyFill="1" applyBorder="1" applyAlignment="1">
      <alignment horizontal="center" vertical="top" wrapText="1"/>
    </xf>
    <xf numFmtId="164" fontId="6" fillId="2" borderId="6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vertical="top" wrapText="1"/>
    </xf>
    <xf numFmtId="164" fontId="5" fillId="2" borderId="6" xfId="0" applyNumberFormat="1" applyFont="1" applyFill="1" applyBorder="1" applyAlignment="1">
      <alignment vertical="top" wrapText="1"/>
    </xf>
    <xf numFmtId="164" fontId="4" fillId="2" borderId="8" xfId="0" applyNumberFormat="1" applyFont="1" applyFill="1" applyBorder="1" applyAlignment="1">
      <alignment horizontal="center" vertical="top"/>
    </xf>
    <xf numFmtId="164" fontId="4" fillId="2" borderId="6" xfId="0" applyNumberFormat="1" applyFont="1" applyFill="1" applyBorder="1" applyAlignment="1">
      <alignment horizontal="center" vertical="top"/>
    </xf>
    <xf numFmtId="164" fontId="5" fillId="2" borderId="8" xfId="0" applyNumberFormat="1" applyFont="1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64" fontId="6" fillId="2" borderId="5" xfId="1" applyNumberFormat="1" applyFont="1" applyFill="1" applyBorder="1" applyAlignment="1">
      <alignment horizontal="center" vertical="top"/>
    </xf>
    <xf numFmtId="164" fontId="6" fillId="2" borderId="6" xfId="1" applyNumberFormat="1" applyFont="1" applyFill="1" applyBorder="1" applyAlignment="1">
      <alignment horizontal="center" vertical="top"/>
    </xf>
    <xf numFmtId="164" fontId="1" fillId="2" borderId="5" xfId="1" applyNumberFormat="1" applyFont="1" applyFill="1" applyBorder="1" applyAlignment="1">
      <alignment horizontal="center" vertical="top"/>
    </xf>
    <xf numFmtId="164" fontId="1" fillId="2" borderId="6" xfId="1" applyNumberFormat="1" applyFont="1" applyFill="1" applyBorder="1" applyAlignment="1">
      <alignment horizontal="center" vertical="top"/>
    </xf>
    <xf numFmtId="164" fontId="8" fillId="2" borderId="5" xfId="0" applyNumberFormat="1" applyFont="1" applyFill="1" applyBorder="1" applyAlignment="1">
      <alignment horizontal="center" vertical="top"/>
    </xf>
    <xf numFmtId="164" fontId="8" fillId="2" borderId="6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164" fontId="4" fillId="2" borderId="6" xfId="0" applyNumberFormat="1" applyFont="1" applyFill="1" applyBorder="1" applyAlignment="1">
      <alignment horizontal="center" vertical="top" wrapText="1"/>
    </xf>
    <xf numFmtId="9" fontId="3" fillId="2" borderId="5" xfId="1" applyFont="1" applyFill="1" applyBorder="1" applyAlignment="1">
      <alignment horizontal="left" vertical="top" wrapText="1"/>
    </xf>
    <xf numFmtId="9" fontId="3" fillId="2" borderId="6" xfId="1" applyFont="1" applyFill="1" applyBorder="1" applyAlignment="1">
      <alignment horizontal="left" vertical="top" wrapText="1"/>
    </xf>
    <xf numFmtId="9" fontId="4" fillId="2" borderId="5" xfId="1" applyFont="1" applyFill="1" applyBorder="1" applyAlignment="1">
      <alignment horizontal="center" vertical="top"/>
    </xf>
    <xf numFmtId="9" fontId="4" fillId="2" borderId="6" xfId="1" applyFont="1" applyFill="1" applyBorder="1" applyAlignment="1">
      <alignment horizontal="center"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view="pageBreakPreview" zoomScale="80" zoomScaleSheetLayoutView="80" workbookViewId="0">
      <selection activeCell="A6" sqref="A6:N6"/>
    </sheetView>
  </sheetViews>
  <sheetFormatPr defaultColWidth="9.140625" defaultRowHeight="15.75"/>
  <cols>
    <col min="1" max="1" width="6.42578125" style="2" customWidth="1"/>
    <col min="2" max="2" width="45.28515625" style="2" customWidth="1"/>
    <col min="3" max="3" width="11.5703125" style="19" customWidth="1"/>
    <col min="4" max="4" width="10.5703125" style="19" customWidth="1"/>
    <col min="5" max="5" width="9.85546875" style="19" customWidth="1"/>
    <col min="6" max="6" width="10" style="19" customWidth="1"/>
    <col min="7" max="7" width="10.42578125" style="19" customWidth="1"/>
    <col min="8" max="8" width="10.28515625" style="19" customWidth="1"/>
    <col min="9" max="9" width="10.42578125" style="19" customWidth="1"/>
    <col min="10" max="10" width="10.28515625" style="19" customWidth="1"/>
    <col min="11" max="11" width="9.7109375" style="19" customWidth="1"/>
    <col min="12" max="12" width="10.85546875" style="19" customWidth="1"/>
    <col min="13" max="13" width="12.85546875" style="20" customWidth="1"/>
    <col min="14" max="14" width="70.140625" style="2" customWidth="1"/>
    <col min="15" max="15" width="9" style="2" hidden="1" customWidth="1"/>
    <col min="16" max="16" width="7.28515625" style="2" customWidth="1"/>
    <col min="17" max="16384" width="9.140625" style="2"/>
  </cols>
  <sheetData>
    <row r="1" spans="1:14" ht="24.75" customHeight="1">
      <c r="A1" s="71" t="s">
        <v>134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1</v>
      </c>
    </row>
    <row r="3" spans="1:14" s="7" customFormat="1" ht="16.5" customHeight="1">
      <c r="A3" s="81" t="s">
        <v>0</v>
      </c>
      <c r="B3" s="81" t="s">
        <v>45</v>
      </c>
      <c r="C3" s="72" t="s">
        <v>44</v>
      </c>
      <c r="D3" s="95"/>
      <c r="E3" s="95"/>
      <c r="F3" s="95"/>
      <c r="G3" s="96"/>
      <c r="H3" s="72" t="s">
        <v>29</v>
      </c>
      <c r="I3" s="95"/>
      <c r="J3" s="95"/>
      <c r="K3" s="95"/>
      <c r="L3" s="96"/>
      <c r="M3" s="93" t="s">
        <v>36</v>
      </c>
      <c r="N3" s="81" t="s">
        <v>28</v>
      </c>
    </row>
    <row r="4" spans="1:14" s="7" customFormat="1" ht="75" customHeight="1">
      <c r="A4" s="82"/>
      <c r="B4" s="82"/>
      <c r="C4" s="28" t="s">
        <v>23</v>
      </c>
      <c r="D4" s="28" t="s">
        <v>24</v>
      </c>
      <c r="E4" s="28" t="s">
        <v>25</v>
      </c>
      <c r="F4" s="28" t="s">
        <v>26</v>
      </c>
      <c r="G4" s="28" t="s">
        <v>27</v>
      </c>
      <c r="H4" s="28" t="s">
        <v>23</v>
      </c>
      <c r="I4" s="28" t="s">
        <v>24</v>
      </c>
      <c r="J4" s="28" t="s">
        <v>25</v>
      </c>
      <c r="K4" s="28" t="s">
        <v>26</v>
      </c>
      <c r="L4" s="28" t="s">
        <v>27</v>
      </c>
      <c r="M4" s="94"/>
      <c r="N4" s="82"/>
    </row>
    <row r="5" spans="1:14">
      <c r="A5" s="23">
        <v>1</v>
      </c>
      <c r="B5" s="8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10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8" t="s">
        <v>35</v>
      </c>
    </row>
    <row r="6" spans="1:14" ht="16.5" customHeight="1">
      <c r="A6" s="97" t="s">
        <v>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64.900000000000006" customHeight="1">
      <c r="A7" s="11" t="s">
        <v>32</v>
      </c>
      <c r="B7" s="33" t="s">
        <v>46</v>
      </c>
      <c r="C7" s="34">
        <f>C8+C9+C10</f>
        <v>2630</v>
      </c>
      <c r="D7" s="34">
        <f>D8+D9+D10</f>
        <v>7725</v>
      </c>
      <c r="E7" s="34">
        <f>E8+E9+E10</f>
        <v>2517</v>
      </c>
      <c r="F7" s="34"/>
      <c r="G7" s="34">
        <f>G8+G9+G10</f>
        <v>12872</v>
      </c>
      <c r="H7" s="34">
        <f t="shared" ref="H7:L7" si="0">H8+H9+H10</f>
        <v>1466.3</v>
      </c>
      <c r="I7" s="34">
        <f t="shared" si="0"/>
        <v>7688.3</v>
      </c>
      <c r="J7" s="34">
        <f t="shared" si="0"/>
        <v>2482.4</v>
      </c>
      <c r="K7" s="34">
        <f t="shared" si="0"/>
        <v>0</v>
      </c>
      <c r="L7" s="34">
        <f t="shared" si="0"/>
        <v>11637</v>
      </c>
      <c r="M7" s="34">
        <v>90.4</v>
      </c>
      <c r="N7" s="3"/>
    </row>
    <row r="8" spans="1:14" ht="52.15" customHeight="1">
      <c r="A8" s="26" t="s">
        <v>106</v>
      </c>
      <c r="B8" s="35" t="s">
        <v>47</v>
      </c>
      <c r="C8" s="36">
        <v>305</v>
      </c>
      <c r="D8" s="36"/>
      <c r="E8" s="37"/>
      <c r="F8" s="36"/>
      <c r="G8" s="36">
        <v>305</v>
      </c>
      <c r="H8" s="36">
        <v>160</v>
      </c>
      <c r="I8" s="36"/>
      <c r="J8" s="36"/>
      <c r="K8" s="36"/>
      <c r="L8" s="36">
        <v>160</v>
      </c>
      <c r="M8" s="36">
        <v>52.5</v>
      </c>
      <c r="N8" s="100" t="s">
        <v>173</v>
      </c>
    </row>
    <row r="9" spans="1:14" ht="90" customHeight="1">
      <c r="A9" s="12" t="s">
        <v>107</v>
      </c>
      <c r="B9" s="38" t="s">
        <v>48</v>
      </c>
      <c r="C9" s="36">
        <v>5</v>
      </c>
      <c r="D9" s="39"/>
      <c r="E9" s="39"/>
      <c r="F9" s="39"/>
      <c r="G9" s="36">
        <v>5</v>
      </c>
      <c r="H9" s="36">
        <v>0</v>
      </c>
      <c r="I9" s="36"/>
      <c r="J9" s="36"/>
      <c r="K9" s="36"/>
      <c r="L9" s="36">
        <v>0</v>
      </c>
      <c r="M9" s="36">
        <v>0</v>
      </c>
      <c r="N9" s="101"/>
    </row>
    <row r="10" spans="1:14" ht="198" customHeight="1">
      <c r="A10" s="11" t="s">
        <v>108</v>
      </c>
      <c r="B10" s="38" t="s">
        <v>49</v>
      </c>
      <c r="C10" s="36">
        <v>2320</v>
      </c>
      <c r="D10" s="39">
        <v>7725</v>
      </c>
      <c r="E10" s="39">
        <v>2517</v>
      </c>
      <c r="F10" s="39"/>
      <c r="G10" s="36">
        <f>E10+D10+C10</f>
        <v>12562</v>
      </c>
      <c r="H10" s="36">
        <v>1306.3</v>
      </c>
      <c r="I10" s="36">
        <v>7688.3</v>
      </c>
      <c r="J10" s="36">
        <v>2482.4</v>
      </c>
      <c r="K10" s="36"/>
      <c r="L10" s="36">
        <f>K10+J10+I10+H10</f>
        <v>11477</v>
      </c>
      <c r="M10" s="36">
        <v>91.4</v>
      </c>
      <c r="N10" s="29" t="s">
        <v>174</v>
      </c>
    </row>
    <row r="11" spans="1:14" ht="322.14999999999998" customHeight="1">
      <c r="A11" s="119" t="s">
        <v>14</v>
      </c>
      <c r="B11" s="117" t="s">
        <v>89</v>
      </c>
      <c r="C11" s="109">
        <v>43.7</v>
      </c>
      <c r="D11" s="109">
        <v>2898</v>
      </c>
      <c r="E11" s="107"/>
      <c r="F11" s="109"/>
      <c r="G11" s="109">
        <f>D11+C11</f>
        <v>2941.7</v>
      </c>
      <c r="H11" s="107">
        <v>15.5</v>
      </c>
      <c r="I11" s="109">
        <v>1482.8</v>
      </c>
      <c r="J11" s="109"/>
      <c r="K11" s="107"/>
      <c r="L11" s="107">
        <f>K11+J11+I11+H11</f>
        <v>1498.3</v>
      </c>
      <c r="M11" s="107">
        <v>50.9</v>
      </c>
      <c r="N11" s="31" t="s">
        <v>175</v>
      </c>
    </row>
    <row r="12" spans="1:14" ht="240" customHeight="1">
      <c r="A12" s="120"/>
      <c r="B12" s="118"/>
      <c r="C12" s="110"/>
      <c r="D12" s="110"/>
      <c r="E12" s="108"/>
      <c r="F12" s="110"/>
      <c r="G12" s="110"/>
      <c r="H12" s="108"/>
      <c r="I12" s="110"/>
      <c r="J12" s="110"/>
      <c r="K12" s="108"/>
      <c r="L12" s="108"/>
      <c r="M12" s="108"/>
      <c r="N12" s="32" t="s">
        <v>176</v>
      </c>
    </row>
    <row r="13" spans="1:14" ht="21" customHeight="1">
      <c r="A13" s="72" t="s">
        <v>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</row>
    <row r="14" spans="1:14" ht="167.45" customHeight="1">
      <c r="A14" s="13" t="s">
        <v>90</v>
      </c>
      <c r="B14" s="1" t="s">
        <v>50</v>
      </c>
      <c r="C14" s="27">
        <v>480</v>
      </c>
      <c r="D14" s="27"/>
      <c r="E14" s="27"/>
      <c r="F14" s="27"/>
      <c r="G14" s="27">
        <v>480</v>
      </c>
      <c r="H14" s="27">
        <v>89.4</v>
      </c>
      <c r="I14" s="27"/>
      <c r="J14" s="27"/>
      <c r="K14" s="27"/>
      <c r="L14" s="27">
        <v>89.4</v>
      </c>
      <c r="M14" s="27">
        <v>19</v>
      </c>
      <c r="N14" s="14" t="s">
        <v>177</v>
      </c>
    </row>
    <row r="15" spans="1:14" ht="115.9" customHeight="1">
      <c r="A15" s="13" t="s">
        <v>15</v>
      </c>
      <c r="B15" s="1" t="s">
        <v>52</v>
      </c>
      <c r="C15" s="27">
        <v>160</v>
      </c>
      <c r="D15" s="27"/>
      <c r="E15" s="27"/>
      <c r="F15" s="27"/>
      <c r="G15" s="27">
        <v>160</v>
      </c>
      <c r="H15" s="27">
        <v>0</v>
      </c>
      <c r="I15" s="27"/>
      <c r="J15" s="27"/>
      <c r="K15" s="27"/>
      <c r="L15" s="27">
        <v>0</v>
      </c>
      <c r="M15" s="27">
        <v>0</v>
      </c>
      <c r="N15" s="14" t="s">
        <v>126</v>
      </c>
    </row>
    <row r="16" spans="1:14" ht="19.899999999999999" customHeight="1">
      <c r="A16" s="72" t="s">
        <v>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4"/>
    </row>
    <row r="17" spans="1:14">
      <c r="A17" s="79" t="s">
        <v>40</v>
      </c>
      <c r="B17" s="77" t="s">
        <v>146</v>
      </c>
      <c r="C17" s="75">
        <v>77</v>
      </c>
      <c r="D17" s="75">
        <v>120</v>
      </c>
      <c r="E17" s="75">
        <v>72</v>
      </c>
      <c r="F17" s="75"/>
      <c r="G17" s="75">
        <f>E17+D17+C17</f>
        <v>269</v>
      </c>
      <c r="H17" s="75">
        <v>35</v>
      </c>
      <c r="I17" s="75"/>
      <c r="J17" s="75">
        <v>72</v>
      </c>
      <c r="K17" s="75"/>
      <c r="L17" s="75">
        <f>K17+J17+I17+H17</f>
        <v>107</v>
      </c>
      <c r="M17" s="75">
        <v>39.799999999999997</v>
      </c>
      <c r="N17" s="86" t="s">
        <v>154</v>
      </c>
    </row>
    <row r="18" spans="1:14" ht="117" customHeight="1">
      <c r="A18" s="80"/>
      <c r="B18" s="78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87"/>
    </row>
    <row r="19" spans="1:14" ht="24.75" customHeight="1">
      <c r="A19" s="72" t="s">
        <v>43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4"/>
    </row>
    <row r="20" spans="1:14" ht="115.15" customHeight="1">
      <c r="A20" s="26" t="s">
        <v>91</v>
      </c>
      <c r="B20" s="40" t="s">
        <v>145</v>
      </c>
      <c r="C20" s="41">
        <v>2057.1</v>
      </c>
      <c r="D20" s="41"/>
      <c r="E20" s="41"/>
      <c r="F20" s="41"/>
      <c r="G20" s="41">
        <f>F20+E20+D20+C20</f>
        <v>2057.1</v>
      </c>
      <c r="H20" s="41">
        <v>531.29999999999995</v>
      </c>
      <c r="I20" s="41"/>
      <c r="J20" s="41"/>
      <c r="K20" s="41"/>
      <c r="L20" s="41">
        <v>531.29999999999995</v>
      </c>
      <c r="M20" s="42">
        <v>25.8</v>
      </c>
      <c r="N20" s="14" t="s">
        <v>153</v>
      </c>
    </row>
    <row r="21" spans="1:14" ht="18" customHeight="1">
      <c r="A21" s="72" t="s">
        <v>5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1:14" ht="47.45" customHeight="1">
      <c r="A22" s="13" t="s">
        <v>16</v>
      </c>
      <c r="B22" s="1" t="s">
        <v>51</v>
      </c>
      <c r="C22" s="27">
        <f>C23+C24+C27+C28+C29</f>
        <v>114280.1</v>
      </c>
      <c r="D22" s="42">
        <f>D23+D24+D27+D28+D29</f>
        <v>313512.59999999998</v>
      </c>
      <c r="E22" s="41">
        <v>21620</v>
      </c>
      <c r="F22" s="41"/>
      <c r="G22" s="27">
        <f>E22+D22+C22</f>
        <v>449412.69999999995</v>
      </c>
      <c r="H22" s="34">
        <f>H23+H24+H27+H28+H29</f>
        <v>60353.5</v>
      </c>
      <c r="I22" s="34">
        <f>I23+I24+I27+I28+I29</f>
        <v>271151.3</v>
      </c>
      <c r="J22" s="34"/>
      <c r="K22" s="34"/>
      <c r="L22" s="34">
        <f>L23+L24+L27+L28+L29</f>
        <v>331504.8</v>
      </c>
      <c r="M22" s="43">
        <v>73.8</v>
      </c>
      <c r="N22" s="24"/>
    </row>
    <row r="23" spans="1:14" ht="354.6" customHeight="1">
      <c r="A23" s="13" t="s">
        <v>109</v>
      </c>
      <c r="B23" s="3" t="s">
        <v>37</v>
      </c>
      <c r="C23" s="39">
        <v>40151.300000000003</v>
      </c>
      <c r="D23" s="39">
        <v>70695.8</v>
      </c>
      <c r="E23" s="39"/>
      <c r="F23" s="39"/>
      <c r="G23" s="39">
        <f>D23+C23</f>
        <v>110847.1</v>
      </c>
      <c r="H23" s="39">
        <v>24238.1</v>
      </c>
      <c r="I23" s="39">
        <v>42798.8</v>
      </c>
      <c r="J23" s="39"/>
      <c r="K23" s="39"/>
      <c r="L23" s="39">
        <f>I23+H23</f>
        <v>67036.899999999994</v>
      </c>
      <c r="M23" s="39">
        <v>60.5</v>
      </c>
      <c r="N23" s="3" t="s">
        <v>147</v>
      </c>
    </row>
    <row r="24" spans="1:14" ht="388.15" customHeight="1">
      <c r="A24" s="26" t="s">
        <v>110</v>
      </c>
      <c r="B24" s="24" t="s">
        <v>41</v>
      </c>
      <c r="C24" s="26">
        <v>69545.8</v>
      </c>
      <c r="D24" s="26">
        <v>239064.8</v>
      </c>
      <c r="E24" s="26">
        <v>21620</v>
      </c>
      <c r="F24" s="26"/>
      <c r="G24" s="26">
        <f>E24+D24+C24</f>
        <v>330230.59999999998</v>
      </c>
      <c r="H24" s="12">
        <v>34643.300000000003</v>
      </c>
      <c r="I24" s="26">
        <v>225893.8</v>
      </c>
      <c r="J24" s="26"/>
      <c r="K24" s="26"/>
      <c r="L24" s="12">
        <f>I24+H24</f>
        <v>260537.09999999998</v>
      </c>
      <c r="M24" s="26">
        <v>78.900000000000006</v>
      </c>
      <c r="N24" s="3" t="s">
        <v>164</v>
      </c>
    </row>
    <row r="25" spans="1:14" ht="352.9" customHeight="1">
      <c r="A25" s="30"/>
      <c r="B25" s="115"/>
      <c r="C25" s="102"/>
      <c r="D25" s="102"/>
      <c r="E25" s="102"/>
      <c r="F25" s="102"/>
      <c r="G25" s="102"/>
      <c r="H25" s="104"/>
      <c r="I25" s="105"/>
      <c r="J25" s="105"/>
      <c r="K25" s="105"/>
      <c r="L25" s="104"/>
      <c r="M25" s="102"/>
      <c r="N25" s="3" t="s">
        <v>165</v>
      </c>
    </row>
    <row r="26" spans="1:14" ht="91.15" customHeight="1">
      <c r="A26" s="30"/>
      <c r="B26" s="116"/>
      <c r="C26" s="103"/>
      <c r="D26" s="103"/>
      <c r="E26" s="103"/>
      <c r="F26" s="103"/>
      <c r="G26" s="103"/>
      <c r="H26" s="92"/>
      <c r="I26" s="106"/>
      <c r="J26" s="106"/>
      <c r="K26" s="106"/>
      <c r="L26" s="92"/>
      <c r="M26" s="103"/>
      <c r="N26" s="29" t="s">
        <v>166</v>
      </c>
    </row>
    <row r="27" spans="1:14" ht="99.6" customHeight="1">
      <c r="A27" s="13" t="s">
        <v>111</v>
      </c>
      <c r="B27" s="44" t="s">
        <v>38</v>
      </c>
      <c r="C27" s="45">
        <v>2756.1</v>
      </c>
      <c r="D27" s="46">
        <v>3752</v>
      </c>
      <c r="E27" s="45"/>
      <c r="F27" s="45"/>
      <c r="G27" s="45">
        <f>D27+C27</f>
        <v>6508.1</v>
      </c>
      <c r="H27" s="45">
        <v>729.1</v>
      </c>
      <c r="I27" s="45">
        <v>2458.6999999999998</v>
      </c>
      <c r="J27" s="45"/>
      <c r="K27" s="45"/>
      <c r="L27" s="45">
        <f>I27+H27</f>
        <v>3187.7999999999997</v>
      </c>
      <c r="M27" s="45">
        <v>49</v>
      </c>
      <c r="N27" s="24" t="s">
        <v>148</v>
      </c>
    </row>
    <row r="28" spans="1:14" ht="182.45" customHeight="1">
      <c r="A28" s="13" t="s">
        <v>112</v>
      </c>
      <c r="B28" s="14" t="s">
        <v>53</v>
      </c>
      <c r="C28" s="45">
        <v>302.5</v>
      </c>
      <c r="D28" s="46"/>
      <c r="E28" s="45"/>
      <c r="F28" s="45"/>
      <c r="G28" s="45">
        <f>C28</f>
        <v>302.5</v>
      </c>
      <c r="H28" s="45">
        <v>71.5</v>
      </c>
      <c r="I28" s="45"/>
      <c r="J28" s="45"/>
      <c r="K28" s="45"/>
      <c r="L28" s="47">
        <v>71.5</v>
      </c>
      <c r="M28" s="48">
        <v>23.6</v>
      </c>
      <c r="N28" s="29" t="s">
        <v>133</v>
      </c>
    </row>
    <row r="29" spans="1:14" ht="70.150000000000006" customHeight="1">
      <c r="A29" s="15" t="s">
        <v>113</v>
      </c>
      <c r="B29" s="38" t="s">
        <v>54</v>
      </c>
      <c r="C29" s="45">
        <v>1524.4</v>
      </c>
      <c r="D29" s="46"/>
      <c r="E29" s="45"/>
      <c r="F29" s="45"/>
      <c r="G29" s="45">
        <f>C29</f>
        <v>1524.4</v>
      </c>
      <c r="H29" s="45">
        <v>671.5</v>
      </c>
      <c r="I29" s="45"/>
      <c r="J29" s="45"/>
      <c r="K29" s="45"/>
      <c r="L29" s="45">
        <v>671.5</v>
      </c>
      <c r="M29" s="45">
        <v>44</v>
      </c>
      <c r="N29" s="29" t="s">
        <v>149</v>
      </c>
    </row>
    <row r="30" spans="1:14" ht="17.25" customHeight="1">
      <c r="A30" s="72" t="s">
        <v>70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4"/>
    </row>
    <row r="31" spans="1:14" ht="37.15" customHeight="1">
      <c r="A31" s="26" t="s">
        <v>17</v>
      </c>
      <c r="B31" s="49" t="s">
        <v>55</v>
      </c>
      <c r="C31" s="27">
        <f>C32+C34+C35+C36+C37+C38</f>
        <v>33246.300000000003</v>
      </c>
      <c r="D31" s="27">
        <f>D32+D34+D35+D36</f>
        <v>3364.7</v>
      </c>
      <c r="E31" s="27"/>
      <c r="F31" s="27"/>
      <c r="G31" s="27">
        <f>G32+G34+G35+G36+G37+G38</f>
        <v>36611</v>
      </c>
      <c r="H31" s="27">
        <f>H32+H34+H35+H36+H37+H38</f>
        <v>23962.3</v>
      </c>
      <c r="I31" s="50">
        <f>I32+I34</f>
        <v>1299</v>
      </c>
      <c r="J31" s="50"/>
      <c r="K31" s="50"/>
      <c r="L31" s="27">
        <f>L32+L34+L35+L36+L37+L38</f>
        <v>25261.3</v>
      </c>
      <c r="M31" s="51" t="s">
        <v>138</v>
      </c>
      <c r="N31" s="3"/>
    </row>
    <row r="32" spans="1:14" ht="359.45" customHeight="1">
      <c r="A32" s="26" t="s">
        <v>92</v>
      </c>
      <c r="B32" s="52" t="s">
        <v>56</v>
      </c>
      <c r="C32" s="39">
        <v>15261.8</v>
      </c>
      <c r="D32" s="39">
        <v>1303.2</v>
      </c>
      <c r="E32" s="34"/>
      <c r="F32" s="34"/>
      <c r="G32" s="39">
        <f>D32+C32</f>
        <v>16565</v>
      </c>
      <c r="H32" s="53">
        <v>10952.8</v>
      </c>
      <c r="I32" s="11">
        <v>484.2</v>
      </c>
      <c r="J32" s="54"/>
      <c r="K32" s="54"/>
      <c r="L32" s="39">
        <f>I32+H32</f>
        <v>11437</v>
      </c>
      <c r="M32" s="55" t="s">
        <v>138</v>
      </c>
      <c r="N32" s="3" t="s">
        <v>167</v>
      </c>
    </row>
    <row r="33" spans="1:14" ht="171.6" customHeight="1">
      <c r="A33" s="26"/>
      <c r="B33" s="52"/>
      <c r="C33" s="45"/>
      <c r="D33" s="27"/>
      <c r="E33" s="27"/>
      <c r="F33" s="27"/>
      <c r="G33" s="45"/>
      <c r="H33" s="56"/>
      <c r="I33" s="50"/>
      <c r="J33" s="50"/>
      <c r="K33" s="50"/>
      <c r="L33" s="56"/>
      <c r="M33" s="57"/>
      <c r="N33" s="3" t="s">
        <v>168</v>
      </c>
    </row>
    <row r="34" spans="1:14" ht="182.45" customHeight="1">
      <c r="A34" s="26" t="s">
        <v>93</v>
      </c>
      <c r="B34" s="38" t="s">
        <v>57</v>
      </c>
      <c r="C34" s="45">
        <v>15940</v>
      </c>
      <c r="D34" s="45">
        <v>2061.5</v>
      </c>
      <c r="E34" s="45"/>
      <c r="F34" s="45"/>
      <c r="G34" s="45">
        <f>D34+C34</f>
        <v>18001.5</v>
      </c>
      <c r="H34" s="13">
        <v>12202.6</v>
      </c>
      <c r="I34" s="13">
        <v>814.8</v>
      </c>
      <c r="J34" s="13"/>
      <c r="K34" s="13"/>
      <c r="L34" s="13">
        <f>I34+H34</f>
        <v>13017.4</v>
      </c>
      <c r="M34" s="57" t="s">
        <v>143</v>
      </c>
      <c r="N34" s="3" t="s">
        <v>142</v>
      </c>
    </row>
    <row r="35" spans="1:14" ht="224.45" customHeight="1">
      <c r="A35" s="26" t="s">
        <v>94</v>
      </c>
      <c r="B35" s="38" t="s">
        <v>58</v>
      </c>
      <c r="C35" s="45">
        <v>758</v>
      </c>
      <c r="D35" s="45"/>
      <c r="E35" s="27"/>
      <c r="F35" s="27"/>
      <c r="G35" s="45">
        <f>C35</f>
        <v>758</v>
      </c>
      <c r="H35" s="45">
        <v>448</v>
      </c>
      <c r="I35" s="45"/>
      <c r="J35" s="45"/>
      <c r="K35" s="45"/>
      <c r="L35" s="45">
        <f>H35</f>
        <v>448</v>
      </c>
      <c r="M35" s="57" t="s">
        <v>132</v>
      </c>
      <c r="N35" s="3" t="s">
        <v>131</v>
      </c>
    </row>
    <row r="36" spans="1:14" ht="84" customHeight="1">
      <c r="A36" s="26" t="s">
        <v>95</v>
      </c>
      <c r="B36" s="58" t="s">
        <v>59</v>
      </c>
      <c r="C36" s="45">
        <v>670</v>
      </c>
      <c r="D36" s="27"/>
      <c r="E36" s="27"/>
      <c r="F36" s="27"/>
      <c r="G36" s="45">
        <f>C36</f>
        <v>670</v>
      </c>
      <c r="H36" s="45">
        <v>219.8</v>
      </c>
      <c r="I36" s="45"/>
      <c r="J36" s="45"/>
      <c r="K36" s="45"/>
      <c r="L36" s="45">
        <v>219.8</v>
      </c>
      <c r="M36" s="57" t="s">
        <v>136</v>
      </c>
      <c r="N36" s="3" t="s">
        <v>135</v>
      </c>
    </row>
    <row r="37" spans="1:14" ht="63">
      <c r="A37" s="26" t="s">
        <v>96</v>
      </c>
      <c r="B37" s="59" t="s">
        <v>60</v>
      </c>
      <c r="C37" s="45">
        <v>55</v>
      </c>
      <c r="D37" s="27"/>
      <c r="E37" s="27"/>
      <c r="F37" s="27"/>
      <c r="G37" s="45">
        <f>C37</f>
        <v>55</v>
      </c>
      <c r="H37" s="45">
        <v>15</v>
      </c>
      <c r="I37" s="45"/>
      <c r="J37" s="45"/>
      <c r="K37" s="45"/>
      <c r="L37" s="45">
        <v>15</v>
      </c>
      <c r="M37" s="57" t="s">
        <v>129</v>
      </c>
      <c r="N37" s="3" t="s">
        <v>127</v>
      </c>
    </row>
    <row r="38" spans="1:14" ht="88.15" customHeight="1">
      <c r="A38" s="26" t="s">
        <v>114</v>
      </c>
      <c r="B38" s="52" t="s">
        <v>61</v>
      </c>
      <c r="C38" s="45">
        <v>561.5</v>
      </c>
      <c r="D38" s="27"/>
      <c r="E38" s="27"/>
      <c r="F38" s="27"/>
      <c r="G38" s="45">
        <f>C38</f>
        <v>561.5</v>
      </c>
      <c r="H38" s="45">
        <v>124.1</v>
      </c>
      <c r="I38" s="45"/>
      <c r="J38" s="45"/>
      <c r="K38" s="45"/>
      <c r="L38" s="45">
        <v>124.1</v>
      </c>
      <c r="M38" s="57" t="s">
        <v>139</v>
      </c>
      <c r="N38" s="60" t="s">
        <v>141</v>
      </c>
    </row>
    <row r="39" spans="1:14" ht="15.75" customHeight="1">
      <c r="A39" s="72" t="s">
        <v>6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</row>
    <row r="40" spans="1:14" ht="304.14999999999998" customHeight="1">
      <c r="A40" s="13" t="s">
        <v>97</v>
      </c>
      <c r="B40" s="1" t="s">
        <v>62</v>
      </c>
      <c r="C40" s="27">
        <v>16382.2</v>
      </c>
      <c r="D40" s="42">
        <v>1494.6</v>
      </c>
      <c r="E40" s="45"/>
      <c r="F40" s="27"/>
      <c r="G40" s="27">
        <f>D40+C40</f>
        <v>17876.8</v>
      </c>
      <c r="H40" s="27">
        <v>10993.5</v>
      </c>
      <c r="I40" s="27">
        <v>783</v>
      </c>
      <c r="J40" s="27"/>
      <c r="K40" s="27"/>
      <c r="L40" s="27">
        <f>I40+H40</f>
        <v>11776.5</v>
      </c>
      <c r="M40" s="27">
        <v>65.900000000000006</v>
      </c>
      <c r="N40" s="3" t="s">
        <v>137</v>
      </c>
    </row>
    <row r="41" spans="1:14">
      <c r="A41" s="72" t="s">
        <v>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</row>
    <row r="42" spans="1:14" ht="151.9" customHeight="1">
      <c r="A42" s="13" t="s">
        <v>18</v>
      </c>
      <c r="B42" s="1" t="s">
        <v>63</v>
      </c>
      <c r="C42" s="27">
        <v>1037.7</v>
      </c>
      <c r="D42" s="27">
        <v>101.7</v>
      </c>
      <c r="E42" s="27"/>
      <c r="F42" s="27"/>
      <c r="G42" s="27">
        <f>D42+C42</f>
        <v>1139.4000000000001</v>
      </c>
      <c r="H42" s="27">
        <v>699.7</v>
      </c>
      <c r="I42" s="27">
        <v>19.8</v>
      </c>
      <c r="J42" s="27"/>
      <c r="K42" s="27"/>
      <c r="L42" s="27">
        <f>I42+H42</f>
        <v>719.5</v>
      </c>
      <c r="M42" s="27">
        <v>63.1</v>
      </c>
      <c r="N42" s="14" t="s">
        <v>140</v>
      </c>
    </row>
    <row r="43" spans="1:14" ht="18" customHeight="1">
      <c r="A43" s="72" t="s">
        <v>69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4"/>
    </row>
    <row r="44" spans="1:14" ht="176.45" customHeight="1">
      <c r="A44" s="13" t="s">
        <v>19</v>
      </c>
      <c r="B44" s="1" t="s">
        <v>64</v>
      </c>
      <c r="C44" s="27">
        <v>580</v>
      </c>
      <c r="D44" s="45"/>
      <c r="E44" s="45"/>
      <c r="F44" s="45"/>
      <c r="G44" s="27">
        <f>C44</f>
        <v>580</v>
      </c>
      <c r="H44" s="27">
        <v>275.10000000000002</v>
      </c>
      <c r="I44" s="27"/>
      <c r="J44" s="27"/>
      <c r="K44" s="27"/>
      <c r="L44" s="27">
        <v>275.10000000000002</v>
      </c>
      <c r="M44" s="27">
        <v>47.4</v>
      </c>
      <c r="N44" s="3" t="s">
        <v>150</v>
      </c>
    </row>
    <row r="45" spans="1:14" ht="34.15" customHeight="1">
      <c r="A45" s="13" t="s">
        <v>98</v>
      </c>
      <c r="B45" s="1" t="s">
        <v>65</v>
      </c>
      <c r="C45" s="27">
        <f>C46+C47+C48</f>
        <v>3743.3</v>
      </c>
      <c r="D45" s="27">
        <f>D46+D47+D48</f>
        <v>31568</v>
      </c>
      <c r="E45" s="27">
        <f>E46+E47+E48</f>
        <v>5237</v>
      </c>
      <c r="F45" s="27"/>
      <c r="G45" s="27">
        <f>G46+G47+G48</f>
        <v>40548.300000000003</v>
      </c>
      <c r="H45" s="27">
        <f>H46+H47+H48</f>
        <v>2150.8000000000002</v>
      </c>
      <c r="I45" s="27">
        <f>I47</f>
        <v>21708</v>
      </c>
      <c r="J45" s="27"/>
      <c r="K45" s="27"/>
      <c r="L45" s="27">
        <f>L46+L47+L48</f>
        <v>23858.799999999999</v>
      </c>
      <c r="M45" s="27">
        <v>58.8</v>
      </c>
      <c r="N45" s="14"/>
    </row>
    <row r="46" spans="1:14" ht="161.44999999999999" customHeight="1">
      <c r="A46" s="13" t="s">
        <v>115</v>
      </c>
      <c r="B46" s="38" t="s">
        <v>66</v>
      </c>
      <c r="C46" s="45">
        <v>1712</v>
      </c>
      <c r="D46" s="45"/>
      <c r="E46" s="45"/>
      <c r="F46" s="45"/>
      <c r="G46" s="45">
        <f>C46</f>
        <v>1712</v>
      </c>
      <c r="H46" s="45">
        <v>738.8</v>
      </c>
      <c r="I46" s="45"/>
      <c r="J46" s="45"/>
      <c r="K46" s="45"/>
      <c r="L46" s="45">
        <v>738.8</v>
      </c>
      <c r="M46" s="45">
        <v>43.2</v>
      </c>
      <c r="N46" s="14" t="s">
        <v>157</v>
      </c>
    </row>
    <row r="47" spans="1:14" ht="73.150000000000006" customHeight="1">
      <c r="A47" s="13" t="s">
        <v>116</v>
      </c>
      <c r="B47" s="38" t="s">
        <v>67</v>
      </c>
      <c r="C47" s="45">
        <v>20</v>
      </c>
      <c r="D47" s="45">
        <v>31568</v>
      </c>
      <c r="E47" s="45">
        <v>5237</v>
      </c>
      <c r="F47" s="45"/>
      <c r="G47" s="45">
        <f>E47+D47+C47</f>
        <v>36825</v>
      </c>
      <c r="H47" s="45">
        <v>5</v>
      </c>
      <c r="I47" s="45">
        <v>21708</v>
      </c>
      <c r="J47" s="45"/>
      <c r="K47" s="45"/>
      <c r="L47" s="45">
        <f>I47+H47</f>
        <v>21713</v>
      </c>
      <c r="M47" s="45">
        <v>59</v>
      </c>
      <c r="N47" s="14" t="s">
        <v>169</v>
      </c>
    </row>
    <row r="48" spans="1:14" ht="210.6" customHeight="1">
      <c r="A48" s="13" t="s">
        <v>117</v>
      </c>
      <c r="B48" s="38" t="s">
        <v>68</v>
      </c>
      <c r="C48" s="45">
        <v>2011.3</v>
      </c>
      <c r="D48" s="45"/>
      <c r="E48" s="45"/>
      <c r="F48" s="45"/>
      <c r="G48" s="45">
        <f>C48</f>
        <v>2011.3</v>
      </c>
      <c r="H48" s="45">
        <v>1407</v>
      </c>
      <c r="I48" s="45"/>
      <c r="J48" s="45"/>
      <c r="K48" s="45"/>
      <c r="L48" s="45">
        <v>1407</v>
      </c>
      <c r="M48" s="45">
        <v>70</v>
      </c>
      <c r="N48" s="14" t="s">
        <v>172</v>
      </c>
    </row>
    <row r="49" spans="1:14">
      <c r="A49" s="88" t="s">
        <v>39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4"/>
    </row>
    <row r="50" spans="1:14" ht="94.5">
      <c r="A50" s="13" t="s">
        <v>20</v>
      </c>
      <c r="B50" s="49" t="s">
        <v>71</v>
      </c>
      <c r="C50" s="27">
        <v>576</v>
      </c>
      <c r="D50" s="27"/>
      <c r="E50" s="45"/>
      <c r="F50" s="27"/>
      <c r="G50" s="27">
        <f>F50+E50+D50+C50</f>
        <v>576</v>
      </c>
      <c r="H50" s="27">
        <v>25.5</v>
      </c>
      <c r="I50" s="27"/>
      <c r="J50" s="27"/>
      <c r="K50" s="27"/>
      <c r="L50" s="27">
        <v>25.5</v>
      </c>
      <c r="M50" s="27">
        <v>4.4000000000000004</v>
      </c>
      <c r="N50" s="3" t="s">
        <v>151</v>
      </c>
    </row>
    <row r="51" spans="1:14" ht="16.5" customHeight="1">
      <c r="A51" s="72" t="s">
        <v>8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4"/>
    </row>
    <row r="52" spans="1:14" ht="69" customHeight="1">
      <c r="A52" s="17" t="s">
        <v>21</v>
      </c>
      <c r="B52" s="1" t="s">
        <v>72</v>
      </c>
      <c r="C52" s="27">
        <f>C53+C54+C55</f>
        <v>354</v>
      </c>
      <c r="D52" s="27"/>
      <c r="E52" s="27"/>
      <c r="F52" s="27"/>
      <c r="G52" s="27">
        <f>G53+G54+G55</f>
        <v>354</v>
      </c>
      <c r="H52" s="27">
        <f>H53+H54+H55</f>
        <v>82</v>
      </c>
      <c r="I52" s="27"/>
      <c r="J52" s="27"/>
      <c r="K52" s="27"/>
      <c r="L52" s="27">
        <f>L53+L54+L55</f>
        <v>82</v>
      </c>
      <c r="M52" s="27">
        <v>23.2</v>
      </c>
      <c r="N52" s="17"/>
    </row>
    <row r="53" spans="1:14" ht="276" customHeight="1">
      <c r="A53" s="17" t="s">
        <v>118</v>
      </c>
      <c r="B53" s="38" t="s">
        <v>73</v>
      </c>
      <c r="C53" s="45">
        <v>35</v>
      </c>
      <c r="D53" s="45"/>
      <c r="E53" s="45"/>
      <c r="F53" s="45"/>
      <c r="G53" s="45">
        <v>35</v>
      </c>
      <c r="H53" s="45">
        <v>4.5</v>
      </c>
      <c r="I53" s="27"/>
      <c r="J53" s="27"/>
      <c r="K53" s="27"/>
      <c r="L53" s="45">
        <v>4.5</v>
      </c>
      <c r="M53" s="45">
        <v>12.9</v>
      </c>
      <c r="N53" s="61" t="s">
        <v>158</v>
      </c>
    </row>
    <row r="54" spans="1:14" ht="86.45" customHeight="1">
      <c r="A54" s="21" t="s">
        <v>119</v>
      </c>
      <c r="B54" s="58" t="s">
        <v>74</v>
      </c>
      <c r="C54" s="45">
        <v>108</v>
      </c>
      <c r="D54" s="45"/>
      <c r="E54" s="45"/>
      <c r="F54" s="45"/>
      <c r="G54" s="45">
        <v>108</v>
      </c>
      <c r="H54" s="45">
        <v>14.9</v>
      </c>
      <c r="I54" s="27"/>
      <c r="J54" s="27"/>
      <c r="K54" s="27"/>
      <c r="L54" s="45">
        <v>14.9</v>
      </c>
      <c r="M54" s="45">
        <v>13.8</v>
      </c>
      <c r="N54" s="61" t="s">
        <v>130</v>
      </c>
    </row>
    <row r="55" spans="1:14" ht="166.15" customHeight="1">
      <c r="A55" s="13" t="s">
        <v>120</v>
      </c>
      <c r="B55" s="38" t="s">
        <v>75</v>
      </c>
      <c r="C55" s="45">
        <v>211</v>
      </c>
      <c r="D55" s="45"/>
      <c r="E55" s="45"/>
      <c r="F55" s="45"/>
      <c r="G55" s="45">
        <v>211</v>
      </c>
      <c r="H55" s="45">
        <v>62.6</v>
      </c>
      <c r="I55" s="45"/>
      <c r="J55" s="45"/>
      <c r="K55" s="45"/>
      <c r="L55" s="45">
        <v>62.6</v>
      </c>
      <c r="M55" s="45">
        <v>29.7</v>
      </c>
      <c r="N55" s="3" t="s">
        <v>159</v>
      </c>
    </row>
    <row r="56" spans="1:14">
      <c r="A56" s="72" t="s">
        <v>9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4"/>
    </row>
    <row r="57" spans="1:14" ht="70.900000000000006" customHeight="1">
      <c r="A57" s="13" t="s">
        <v>99</v>
      </c>
      <c r="B57" s="1" t="s">
        <v>76</v>
      </c>
      <c r="C57" s="27">
        <v>140</v>
      </c>
      <c r="D57" s="27"/>
      <c r="E57" s="27"/>
      <c r="F57" s="27"/>
      <c r="G57" s="27">
        <f>F57+E57+D57+C57</f>
        <v>140</v>
      </c>
      <c r="H57" s="27">
        <v>80.3</v>
      </c>
      <c r="I57" s="27"/>
      <c r="J57" s="27"/>
      <c r="K57" s="27"/>
      <c r="L57" s="27">
        <f>K57+H57</f>
        <v>80.3</v>
      </c>
      <c r="M57" s="27">
        <v>57.4</v>
      </c>
      <c r="N57" s="14" t="s">
        <v>152</v>
      </c>
    </row>
    <row r="58" spans="1:14" ht="305.45" customHeight="1">
      <c r="A58" s="13" t="s">
        <v>22</v>
      </c>
      <c r="B58" s="62" t="s">
        <v>80</v>
      </c>
      <c r="C58" s="27">
        <v>30</v>
      </c>
      <c r="D58" s="27"/>
      <c r="E58" s="27"/>
      <c r="F58" s="27">
        <v>131</v>
      </c>
      <c r="G58" s="27">
        <f>F58+C58</f>
        <v>161</v>
      </c>
      <c r="H58" s="34">
        <v>0</v>
      </c>
      <c r="I58" s="34"/>
      <c r="J58" s="34"/>
      <c r="K58" s="34">
        <v>44.8</v>
      </c>
      <c r="L58" s="34">
        <v>44.8</v>
      </c>
      <c r="M58" s="34">
        <v>27.8</v>
      </c>
      <c r="N58" s="3" t="s">
        <v>160</v>
      </c>
    </row>
    <row r="59" spans="1:14" ht="14.25" customHeight="1">
      <c r="A59" s="72" t="s">
        <v>10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4"/>
    </row>
    <row r="60" spans="1:14" ht="31.5">
      <c r="A60" s="22" t="s">
        <v>100</v>
      </c>
      <c r="B60" s="1" t="s">
        <v>81</v>
      </c>
      <c r="C60" s="25">
        <f>C61+C62+C63</f>
        <v>3826.1</v>
      </c>
      <c r="D60" s="25">
        <f>D61+D62+D63</f>
        <v>3760.2</v>
      </c>
      <c r="E60" s="25">
        <f>E61+E62+E63</f>
        <v>337</v>
      </c>
      <c r="F60" s="25"/>
      <c r="G60" s="25">
        <f>G61+G62+G63</f>
        <v>7923.3</v>
      </c>
      <c r="H60" s="25">
        <f>H61+H62+H63</f>
        <v>2866.9</v>
      </c>
      <c r="I60" s="25">
        <f>I61+I62+I63</f>
        <v>998.7</v>
      </c>
      <c r="J60" s="25">
        <f>J61+J62+J63</f>
        <v>302.89999999999998</v>
      </c>
      <c r="K60" s="25"/>
      <c r="L60" s="25">
        <f>L61+L62+L63</f>
        <v>4168.5</v>
      </c>
      <c r="M60" s="25">
        <v>52.6</v>
      </c>
      <c r="N60" s="17"/>
    </row>
    <row r="61" spans="1:14" ht="114" customHeight="1">
      <c r="A61" s="17" t="s">
        <v>121</v>
      </c>
      <c r="B61" s="63" t="s">
        <v>82</v>
      </c>
      <c r="C61" s="64">
        <v>448.1</v>
      </c>
      <c r="D61" s="64">
        <v>688.2</v>
      </c>
      <c r="E61" s="64">
        <v>337</v>
      </c>
      <c r="F61" s="64"/>
      <c r="G61" s="64">
        <f>F61+E61+D61+C61</f>
        <v>1473.3000000000002</v>
      </c>
      <c r="H61" s="64">
        <v>135.9</v>
      </c>
      <c r="I61" s="64">
        <v>606.70000000000005</v>
      </c>
      <c r="J61" s="64">
        <v>302.89999999999998</v>
      </c>
      <c r="K61" s="64"/>
      <c r="L61" s="64">
        <f>K61+J61+I61+H61</f>
        <v>1045.5</v>
      </c>
      <c r="M61" s="65">
        <v>71</v>
      </c>
      <c r="N61" s="17" t="s">
        <v>156</v>
      </c>
    </row>
    <row r="62" spans="1:14" ht="105" customHeight="1">
      <c r="A62" s="17" t="s">
        <v>122</v>
      </c>
      <c r="B62" s="63" t="s">
        <v>83</v>
      </c>
      <c r="C62" s="64">
        <v>3297</v>
      </c>
      <c r="D62" s="64">
        <v>3072</v>
      </c>
      <c r="E62" s="64"/>
      <c r="F62" s="64"/>
      <c r="G62" s="64">
        <f>F62+E62+D62+C62</f>
        <v>6369</v>
      </c>
      <c r="H62" s="64">
        <v>2731</v>
      </c>
      <c r="I62" s="64">
        <v>392</v>
      </c>
      <c r="J62" s="64"/>
      <c r="K62" s="64"/>
      <c r="L62" s="64">
        <f>K62+J62+I62+H62</f>
        <v>3123</v>
      </c>
      <c r="M62" s="64">
        <v>76.2</v>
      </c>
      <c r="N62" s="17" t="s">
        <v>161</v>
      </c>
    </row>
    <row r="63" spans="1:14" ht="67.900000000000006" customHeight="1">
      <c r="A63" s="17" t="s">
        <v>123</v>
      </c>
      <c r="B63" s="63" t="s">
        <v>84</v>
      </c>
      <c r="C63" s="64">
        <v>81</v>
      </c>
      <c r="D63" s="64"/>
      <c r="E63" s="64"/>
      <c r="F63" s="64"/>
      <c r="G63" s="64">
        <f>F63+E63+D63+C63</f>
        <v>81</v>
      </c>
      <c r="H63" s="64">
        <v>0</v>
      </c>
      <c r="I63" s="64"/>
      <c r="J63" s="64"/>
      <c r="K63" s="64"/>
      <c r="L63" s="64">
        <v>0</v>
      </c>
      <c r="M63" s="64">
        <v>0</v>
      </c>
      <c r="N63" s="17" t="s">
        <v>128</v>
      </c>
    </row>
    <row r="64" spans="1:14" ht="15" customHeight="1">
      <c r="A64" s="72" t="s">
        <v>11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4"/>
    </row>
    <row r="65" spans="1:14" ht="379.9" customHeight="1">
      <c r="A65" s="17" t="s">
        <v>101</v>
      </c>
      <c r="B65" s="1" t="s">
        <v>85</v>
      </c>
      <c r="C65" s="27">
        <v>878.9</v>
      </c>
      <c r="D65" s="27"/>
      <c r="E65" s="27">
        <v>19516</v>
      </c>
      <c r="F65" s="27"/>
      <c r="G65" s="27">
        <f>E65+C65</f>
        <v>20394.900000000001</v>
      </c>
      <c r="H65" s="27">
        <v>269.5</v>
      </c>
      <c r="I65" s="27">
        <v>250</v>
      </c>
      <c r="J65" s="27">
        <v>5812.2</v>
      </c>
      <c r="K65" s="27"/>
      <c r="L65" s="27">
        <f>K65+J65+I65+H65</f>
        <v>6331.7</v>
      </c>
      <c r="M65" s="66">
        <v>31</v>
      </c>
      <c r="N65" s="17" t="s">
        <v>162</v>
      </c>
    </row>
    <row r="66" spans="1:14" ht="84" customHeight="1">
      <c r="A66" s="17" t="s">
        <v>102</v>
      </c>
      <c r="B66" s="1" t="s">
        <v>86</v>
      </c>
      <c r="C66" s="34">
        <f>C67+C69</f>
        <v>4278</v>
      </c>
      <c r="D66" s="67">
        <f>D67+D69</f>
        <v>16335.8</v>
      </c>
      <c r="E66" s="34">
        <f>E67+E69</f>
        <v>9498</v>
      </c>
      <c r="F66" s="67"/>
      <c r="G66" s="34">
        <f>G67+G69</f>
        <v>30111.8</v>
      </c>
      <c r="H66" s="34">
        <f>H67+H69</f>
        <v>224.8</v>
      </c>
      <c r="I66" s="34">
        <f>I67+I69</f>
        <v>8744.6</v>
      </c>
      <c r="J66" s="34"/>
      <c r="K66" s="34">
        <f>K67+K69</f>
        <v>46.3</v>
      </c>
      <c r="L66" s="34">
        <f>H66+I66+J66+K66</f>
        <v>9015.6999999999989</v>
      </c>
      <c r="M66" s="66">
        <v>30</v>
      </c>
      <c r="N66" s="14"/>
    </row>
    <row r="67" spans="1:14" ht="343.9" customHeight="1">
      <c r="A67" s="16" t="s">
        <v>124</v>
      </c>
      <c r="B67" s="113" t="s">
        <v>87</v>
      </c>
      <c r="C67" s="91">
        <v>4078</v>
      </c>
      <c r="D67" s="111">
        <v>8257.7999999999993</v>
      </c>
      <c r="E67" s="91">
        <v>9498</v>
      </c>
      <c r="F67" s="111"/>
      <c r="G67" s="91">
        <f>E67+D67+C67</f>
        <v>21833.8</v>
      </c>
      <c r="H67" s="91">
        <v>219.8</v>
      </c>
      <c r="I67" s="91">
        <v>8256.7000000000007</v>
      </c>
      <c r="J67" s="91"/>
      <c r="K67" s="91">
        <v>46.3</v>
      </c>
      <c r="L67" s="91">
        <f>K67+J67+I67+H67</f>
        <v>8522.7999999999993</v>
      </c>
      <c r="M67" s="89">
        <v>39</v>
      </c>
      <c r="N67" s="3" t="s">
        <v>170</v>
      </c>
    </row>
    <row r="68" spans="1:14" ht="196.15" customHeight="1">
      <c r="A68" s="16"/>
      <c r="B68" s="114"/>
      <c r="C68" s="92"/>
      <c r="D68" s="112"/>
      <c r="E68" s="92"/>
      <c r="F68" s="112"/>
      <c r="G68" s="92"/>
      <c r="H68" s="92"/>
      <c r="I68" s="92"/>
      <c r="J68" s="92"/>
      <c r="K68" s="92"/>
      <c r="L68" s="92"/>
      <c r="M68" s="90"/>
      <c r="N68" s="3" t="s">
        <v>171</v>
      </c>
    </row>
    <row r="69" spans="1:14" ht="58.15" customHeight="1">
      <c r="A69" s="16" t="s">
        <v>125</v>
      </c>
      <c r="B69" s="68" t="s">
        <v>88</v>
      </c>
      <c r="C69" s="39">
        <v>200</v>
      </c>
      <c r="D69" s="11">
        <v>8078</v>
      </c>
      <c r="E69" s="39"/>
      <c r="F69" s="11"/>
      <c r="G69" s="39">
        <f>D69+C69</f>
        <v>8278</v>
      </c>
      <c r="H69" s="39">
        <v>5</v>
      </c>
      <c r="I69" s="39">
        <v>487.9</v>
      </c>
      <c r="J69" s="39"/>
      <c r="K69" s="39"/>
      <c r="L69" s="39">
        <f>I69+H69</f>
        <v>492.9</v>
      </c>
      <c r="M69" s="69">
        <v>6</v>
      </c>
      <c r="N69" s="3" t="s">
        <v>155</v>
      </c>
    </row>
    <row r="70" spans="1:14">
      <c r="A70" s="84" t="s">
        <v>12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</row>
    <row r="71" spans="1:14" ht="47.25">
      <c r="A71" s="17" t="s">
        <v>103</v>
      </c>
      <c r="B71" s="62" t="s">
        <v>77</v>
      </c>
      <c r="C71" s="41">
        <f>C72+C73</f>
        <v>13445.9</v>
      </c>
      <c r="D71" s="50">
        <f>D72+D73</f>
        <v>27893</v>
      </c>
      <c r="E71" s="41"/>
      <c r="F71" s="27"/>
      <c r="G71" s="27">
        <f>G72+G73</f>
        <v>41338.9</v>
      </c>
      <c r="H71" s="27">
        <f>H72+H73</f>
        <v>6178.2</v>
      </c>
      <c r="I71" s="27">
        <f>I72</f>
        <v>635</v>
      </c>
      <c r="J71" s="27"/>
      <c r="K71" s="27"/>
      <c r="L71" s="27">
        <f>L72+L73</f>
        <v>6813.2</v>
      </c>
      <c r="M71" s="27">
        <v>16.5</v>
      </c>
      <c r="N71" s="17"/>
    </row>
    <row r="72" spans="1:14" ht="197.45" customHeight="1">
      <c r="A72" s="16" t="s">
        <v>104</v>
      </c>
      <c r="B72" s="38" t="s">
        <v>78</v>
      </c>
      <c r="C72" s="70">
        <v>11301.5</v>
      </c>
      <c r="D72" s="13">
        <v>27893</v>
      </c>
      <c r="E72" s="70"/>
      <c r="F72" s="45"/>
      <c r="G72" s="45">
        <f>D72+C72</f>
        <v>39194.5</v>
      </c>
      <c r="H72" s="45">
        <v>5040</v>
      </c>
      <c r="I72" s="45">
        <v>635</v>
      </c>
      <c r="J72" s="45"/>
      <c r="K72" s="45"/>
      <c r="L72" s="45">
        <f>I72+H72</f>
        <v>5675</v>
      </c>
      <c r="M72" s="45">
        <v>14.5</v>
      </c>
      <c r="N72" s="17" t="s">
        <v>163</v>
      </c>
    </row>
    <row r="73" spans="1:14" ht="40.9" customHeight="1">
      <c r="A73" s="16" t="s">
        <v>105</v>
      </c>
      <c r="B73" s="38" t="s">
        <v>79</v>
      </c>
      <c r="C73" s="45">
        <v>2144.4</v>
      </c>
      <c r="D73" s="13"/>
      <c r="E73" s="45"/>
      <c r="F73" s="45"/>
      <c r="G73" s="45">
        <f>C73</f>
        <v>2144.4</v>
      </c>
      <c r="H73" s="45">
        <v>1138.2</v>
      </c>
      <c r="I73" s="45"/>
      <c r="J73" s="45"/>
      <c r="K73" s="45"/>
      <c r="L73" s="45">
        <f>H73</f>
        <v>1138.2</v>
      </c>
      <c r="M73" s="45">
        <v>53.1</v>
      </c>
      <c r="N73" s="17" t="s">
        <v>144</v>
      </c>
    </row>
    <row r="74" spans="1:14" ht="18" customHeight="1">
      <c r="A74" s="13"/>
      <c r="B74" s="18" t="s">
        <v>13</v>
      </c>
      <c r="C74" s="27">
        <f>C71+C66+C65+C60+C58+C57+C52+C50+C45+C44+C42+C40+C31+C22+C20+C17+C15+C14+C11+C7</f>
        <v>198246.30000000002</v>
      </c>
      <c r="D74" s="27">
        <f>D71+D66+D65+D60+D45+D42+D40+D31+D22+D17+D11+D7</f>
        <v>408773.6</v>
      </c>
      <c r="E74" s="27">
        <f>E66+E65+E60+E45+E22+E17+E7</f>
        <v>58797</v>
      </c>
      <c r="F74" s="27">
        <f>F58+F7</f>
        <v>131</v>
      </c>
      <c r="G74" s="27">
        <f>G71+G66+G65+G60+G58+G57+G52+G50+G45+G44+G42+G40+G31+G22+G20+G17+G15+G14+G11+G7</f>
        <v>665947.89999999991</v>
      </c>
      <c r="H74" s="27">
        <f>H71+H66+H65+H60+H58+H57+H52+H50+H45+H44+H42+H40+H31+H22+H20+H17+H15+H14+H11+H7</f>
        <v>110299.6</v>
      </c>
      <c r="I74" s="27">
        <f>I71+I66+I65+I60+I58+I57+I52+I50+I45+I44+I42+I40+I31+I22+I11+I7</f>
        <v>314760.5</v>
      </c>
      <c r="J74" s="27">
        <f>J65+J60+J17+J7</f>
        <v>8669.5</v>
      </c>
      <c r="K74" s="27">
        <f>K66+K58</f>
        <v>91.1</v>
      </c>
      <c r="L74" s="27">
        <f>L71+L66+L65+L60+L58+L57+L52+L50+L45+L44+L42+L40+L31+L22+L20+L17+L15+L14+L11+L7</f>
        <v>433820.69999999995</v>
      </c>
      <c r="M74" s="27">
        <f>L74/G74*100</f>
        <v>65.143339291256879</v>
      </c>
      <c r="N74" s="13"/>
    </row>
    <row r="76" spans="1:14">
      <c r="A76" s="2" t="s">
        <v>30</v>
      </c>
    </row>
    <row r="77" spans="1:14">
      <c r="A77" s="2" t="s">
        <v>33</v>
      </c>
      <c r="J77" s="19" t="s">
        <v>34</v>
      </c>
    </row>
    <row r="80" spans="1:14">
      <c r="A80" s="2" t="s">
        <v>31</v>
      </c>
    </row>
    <row r="81" spans="1:2" ht="14.25" customHeight="1">
      <c r="A81" s="83" t="s">
        <v>42</v>
      </c>
      <c r="B81" s="83"/>
    </row>
    <row r="82" spans="1:2" ht="6" customHeight="1"/>
  </sheetData>
  <sheetProtection password="CC21" sheet="1" objects="1" scenarios="1"/>
  <mergeCells count="75">
    <mergeCell ref="B11:B12"/>
    <mergeCell ref="A11:A12"/>
    <mergeCell ref="H11:H12"/>
    <mergeCell ref="G11:G12"/>
    <mergeCell ref="F11:F12"/>
    <mergeCell ref="E11:E12"/>
    <mergeCell ref="D11:D12"/>
    <mergeCell ref="E67:E68"/>
    <mergeCell ref="D67:D68"/>
    <mergeCell ref="C67:C68"/>
    <mergeCell ref="B67:B68"/>
    <mergeCell ref="H25:H26"/>
    <mergeCell ref="G25:G26"/>
    <mergeCell ref="F25:F26"/>
    <mergeCell ref="E25:E26"/>
    <mergeCell ref="D25:D26"/>
    <mergeCell ref="B25:B26"/>
    <mergeCell ref="J67:J68"/>
    <mergeCell ref="I67:I68"/>
    <mergeCell ref="H67:H68"/>
    <mergeCell ref="G67:G68"/>
    <mergeCell ref="F67:F68"/>
    <mergeCell ref="A16:N16"/>
    <mergeCell ref="A21:N21"/>
    <mergeCell ref="I17:I18"/>
    <mergeCell ref="N8:N9"/>
    <mergeCell ref="C25:C26"/>
    <mergeCell ref="M25:M26"/>
    <mergeCell ref="L25:L26"/>
    <mergeCell ref="K25:K26"/>
    <mergeCell ref="J25:J26"/>
    <mergeCell ref="I25:I26"/>
    <mergeCell ref="M11:M12"/>
    <mergeCell ref="L11:L12"/>
    <mergeCell ref="K11:K12"/>
    <mergeCell ref="J11:J12"/>
    <mergeCell ref="I11:I12"/>
    <mergeCell ref="C11:C12"/>
    <mergeCell ref="M3:M4"/>
    <mergeCell ref="N3:N4"/>
    <mergeCell ref="C3:G3"/>
    <mergeCell ref="H3:L3"/>
    <mergeCell ref="A6:N6"/>
    <mergeCell ref="A81:B81"/>
    <mergeCell ref="A70:N70"/>
    <mergeCell ref="A64:N64"/>
    <mergeCell ref="A59:N59"/>
    <mergeCell ref="N17:N18"/>
    <mergeCell ref="A39:N39"/>
    <mergeCell ref="A51:N51"/>
    <mergeCell ref="A56:N56"/>
    <mergeCell ref="A30:N30"/>
    <mergeCell ref="A43:N43"/>
    <mergeCell ref="A49:N49"/>
    <mergeCell ref="A41:N41"/>
    <mergeCell ref="J17:J18"/>
    <mergeCell ref="M67:M68"/>
    <mergeCell ref="L67:L68"/>
    <mergeCell ref="K67:K68"/>
    <mergeCell ref="A1:N1"/>
    <mergeCell ref="A19:N19"/>
    <mergeCell ref="C17:C18"/>
    <mergeCell ref="B17:B18"/>
    <mergeCell ref="A17:A18"/>
    <mergeCell ref="H17:H18"/>
    <mergeCell ref="G17:G18"/>
    <mergeCell ref="F17:F18"/>
    <mergeCell ref="E17:E18"/>
    <mergeCell ref="D17:D18"/>
    <mergeCell ref="A13:N13"/>
    <mergeCell ref="M17:M18"/>
    <mergeCell ref="L17:L18"/>
    <mergeCell ref="K17:K18"/>
    <mergeCell ref="A3:A4"/>
    <mergeCell ref="B3:B4"/>
  </mergeCells>
  <pageMargins left="0.39370078740157483" right="0" top="0" bottom="0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Лист1!Область_печати</vt:lpstr>
    </vt:vector>
  </TitlesOfParts>
  <Company>Райфо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Керш М</dc:creator>
  <cp:lastModifiedBy>Skonina</cp:lastModifiedBy>
  <cp:lastPrinted>2015-01-16T06:13:28Z</cp:lastPrinted>
  <dcterms:created xsi:type="dcterms:W3CDTF">2011-07-04T07:10:28Z</dcterms:created>
  <dcterms:modified xsi:type="dcterms:W3CDTF">2021-04-15T04:04:21Z</dcterms:modified>
</cp:coreProperties>
</file>