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455" windowWidth="16080" windowHeight="6990" tabRatio="799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Активы!$A$7:$E$18</definedName>
    <definedName name="_xlnm._FilterDatabase" localSheetId="0" hidden="1">'Отчет по легенде'!$A$12:$N$23</definedName>
    <definedName name="_xlnm._FilterDatabase" localSheetId="1" hidden="1">Расходы!$A$7:$AU$18</definedName>
    <definedName name="_xlnm._FilterDatabase" localSheetId="3" hidden="1">'Учет и Отчетность'!$A$7:$F$18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Активы!$A$1:$E$19</definedName>
    <definedName name="_xlnm.Print_Area" localSheetId="2">Доходы!$A$1:$F$19</definedName>
    <definedName name="_xlnm.Print_Area" localSheetId="0">'Отчет по легенде'!$B$1:$N$37</definedName>
    <definedName name="_xlnm.Print_Area" localSheetId="1">Расходы!$A$1:$AT$18</definedName>
    <definedName name="_xlnm.Print_Area" localSheetId="3">'Учет и Отчетность'!$A$1:$F$19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G21" i="19" l="1"/>
  <c r="I21" i="19"/>
  <c r="K21" i="19"/>
  <c r="M21" i="19"/>
  <c r="D21" i="19" l="1"/>
  <c r="C16" i="1" l="1"/>
  <c r="AL15" i="1" l="1"/>
  <c r="AL14" i="1"/>
  <c r="AL13" i="1"/>
  <c r="AL12" i="1"/>
  <c r="AL11" i="1"/>
  <c r="AL10" i="1"/>
  <c r="AL9" i="1"/>
  <c r="AL8" i="1"/>
  <c r="Y12" i="1"/>
  <c r="Y9" i="1"/>
  <c r="Y11" i="1"/>
  <c r="Y10" i="1"/>
  <c r="N14" i="1"/>
  <c r="N12" i="1"/>
  <c r="D15" i="1"/>
  <c r="D14" i="1"/>
  <c r="D9" i="1"/>
  <c r="D10" i="1"/>
  <c r="D11" i="1"/>
  <c r="D12" i="1"/>
  <c r="D13" i="1"/>
  <c r="D8" i="1"/>
  <c r="AD2" i="1" l="1"/>
  <c r="S3" i="1"/>
  <c r="S2" i="1"/>
</calcChain>
</file>

<file path=xl/sharedStrings.xml><?xml version="1.0" encoding="utf-8"?>
<sst xmlns="http://schemas.openxmlformats.org/spreadsheetml/2006/main" count="581" uniqueCount="188">
  <si>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</si>
  <si>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</si>
  <si>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</si>
  <si>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</si>
  <si>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</si>
  <si>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</si>
  <si>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</si>
  <si>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</si>
  <si>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</si>
  <si>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</si>
  <si>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</si>
  <si>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</si>
  <si>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</si>
  <si>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</si>
  <si>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</si>
  <si>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</si>
  <si>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</si>
  <si>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</si>
  <si>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Главный администратор средств федерального бюджета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</si>
  <si>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</si>
  <si>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</si>
  <si>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</si>
  <si>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</si>
  <si>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</si>
  <si>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</si>
  <si>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</si>
  <si>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</si>
  <si>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</si>
  <si>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</si>
  <si>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</si>
  <si>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</si>
  <si>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</si>
  <si>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</si>
  <si>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</si>
  <si>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</si>
  <si>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</si>
  <si>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</si>
  <si>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</si>
  <si>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</si>
  <si>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</si>
  <si>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</si>
  <si>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</si>
  <si>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</si>
  <si>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</si>
  <si>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</si>
  <si>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</si>
  <si>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</si>
  <si>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</si>
  <si>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</si>
  <si>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</si>
  <si>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</si>
  <si>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</si>
  <si>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</si>
  <si>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</si>
  <si>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</si>
  <si>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</si>
  <si>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</si>
  <si>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</si>
  <si>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</si>
  <si>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</si>
  <si>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</si>
  <si>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</si>
  <si>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</si>
  <si>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</si>
  <si>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</si>
  <si>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</si>
  <si>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</si>
  <si>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</si>
  <si>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</si>
  <si>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</si>
  <si>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</si>
  <si>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</si>
  <si>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</si>
  <si>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</si>
  <si>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</si>
  <si>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</si>
  <si>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</si>
  <si>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</si>
  <si>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</si>
  <si>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</si>
  <si>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</si>
  <si>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</si>
  <si>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</si>
  <si>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</si>
  <si>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</si>
  <si>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</si>
  <si>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</si>
  <si>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</si>
  <si>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</si>
  <si>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</si>
  <si>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</si>
  <si>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</si>
  <si>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</si>
  <si>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</si>
  <si>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</si>
  <si>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</si>
  <si>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</si>
  <si>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</si>
  <si>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</si>
  <si>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</si>
  <si>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</si>
  <si>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</si>
  <si>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</si>
  <si>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</si>
  <si>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</si>
  <si>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</si>
  <si>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</si>
  <si>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</si>
  <si>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</si>
  <si>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</si>
  <si>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Средний индекс качества финансового менеджмента на 2020 год, установленный государственной программой Российской Федерации 
"Управление государственными финансами и регулирование финансовых рынков"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</si>
  <si>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</si>
  <si>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</si>
  <si>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</si>
  <si>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</si>
  <si>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</si>
  <si>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</si>
  <si>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</si>
  <si>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</si>
  <si>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</si>
  <si>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</si>
  <si>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</si>
  <si>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культуры, моодежной политики, спорта и туризма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</si>
  <si>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</si>
  <si>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</si>
  <si>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</si>
  <si>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</si>
  <si>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</si>
  <si>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</si>
  <si>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</si>
  <si>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</si>
  <si>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</si>
  <si>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</si>
  <si>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</si>
  <si>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</si>
  <si>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</si>
  <si>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</si>
  <si>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</si>
  <si>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</si>
  <si>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</si>
  <si>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</si>
  <si>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</si>
  <si>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</si>
  <si>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</si>
  <si>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</si>
  <si>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</si>
  <si>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</si>
  <si>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</si>
  <si>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</si>
  <si>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</si>
  <si>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r>
      <t xml:space="preserve">Нарушение </t>
    </r>
    <r>
      <rPr>
        <sz val="9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</si>
  <si>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</si>
  <si>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</si>
  <si>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</si>
  <si>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</si>
  <si>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</si>
  <si>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</si>
  <si>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</si>
  <si>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</si>
  <si>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</si>
  <si>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</si>
  <si>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</si>
  <si>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</si>
  <si>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</si>
  <si>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</si>
  <si>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</si>
  <si>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</si>
  <si>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</si>
  <si>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</si>
  <si>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</si>
  <si>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</si>
  <si>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</si>
  <si>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</si>
  <si>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</si>
  <si>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</si>
  <si>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</si>
  <si>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</si>
  <si>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</si>
  <si>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</si>
  <si>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</si>
  <si>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на 1 января 2020 года</t>
  </si>
  <si>
    <t>Периодичность: ежегодная</t>
  </si>
  <si>
    <t>Управление финансов и экономики администрации Усть-Абаканского района</t>
  </si>
  <si>
    <t>ВВВ</t>
  </si>
  <si>
    <t>Заместитель Главы администрации Усть-Абаканского района по финансам и экономике - руководитель управления финансов и экономики администрации Усть-Абаканского района</t>
  </si>
  <si>
    <t>Н.А. Потылицына</t>
  </si>
  <si>
    <t>О РЕЗУЛЬТАТАХ ЕЖЕГОДНОГО МОНИТОРИНГА КАЧЕСТВА ФИНАНСОВОГО МЕНЕДЖМЕНТА, ОСУЩЕСТВЛЯЕМОГО ГЛАВНЫМИ АДМИНИСТРАТОРАМИ СРЕДСТВ БЮДЖЕТА МУНИЦИПАЛЬНОГО ОБРАЗОВАНИЯ УСТЬ-АБАКАНСКИЙ РАЙОН (ГЛАВНЫМИ РАСПОРЯДИТЕЛЯМИ СРЕДСТВ БЮДЖЕТА МУНИЦИПАЛЬНОГО ОБРАЗОВАНИЯ УСТЬ-АБАКАНСКИЙ РАЙОН, ГЛАВНЫМИ АДМИНИСТРАТОРАМИ ДОХОДОВ БЮДЖЕТА МУНИЦИПАЛЬНОГО ОБРАЗОВАНИЯ УСТЬ-АБАКАНСКИЙ РАЙОН, ГЛАВНЫМИ АДМИНИСТРАТОРАМИ ИСТОЧНИКОВ ФИНАНСИРОВАНИЯ ДЕФИЦИТА БЮДЖЕТА МУНИЦИПАЛЬНОГО ОБРАЗОВАНИЯ УСТЬ-АБАКАНСКИЙ РАЙОН)</t>
  </si>
  <si>
    <t>Средний индекс качества финансового менеджмента на 2019 год, установленный государственной программой Российской Федерации 
"Управление государственными финансами и регулирование финансовых рынков"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</si>
</sst>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rgb="FF000000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9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1" fillId="2" borderId="1" applyNumberFormat="0" applyFont="0" applyAlignment="0" applyProtection="0"/>
    <xf numFmtId="0" fontId="19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168" fontId="19" fillId="0" borderId="0" applyFont="0" applyFill="0" applyBorder="0" applyAlignment="0" applyProtection="0"/>
    <xf numFmtId="0" fontId="6" fillId="0" borderId="0"/>
    <xf numFmtId="0" fontId="2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4" fillId="0" borderId="0"/>
    <xf numFmtId="0" fontId="21" fillId="0" borderId="0"/>
    <xf numFmtId="0" fontId="21" fillId="0" borderId="0"/>
  </cellStyleXfs>
  <cellXfs count="2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5" fillId="0" borderId="0" xfId="0" applyFont="1"/>
    <xf numFmtId="0" fontId="2" fillId="0" borderId="0" xfId="2" applyFont="1"/>
    <xf numFmtId="0" fontId="8" fillId="0" borderId="0" xfId="3" applyNumberFormat="1" applyFont="1" applyFill="1" applyBorder="1" applyAlignment="1" applyProtection="1">
      <alignment vertical="top"/>
      <protection locked="0"/>
    </xf>
    <xf numFmtId="0" fontId="8" fillId="0" borderId="0" xfId="3" applyNumberFormat="1" applyFont="1" applyFill="1" applyBorder="1" applyAlignment="1" applyProtection="1">
      <alignment horizontal="center" vertical="top"/>
      <protection locked="0"/>
    </xf>
    <xf numFmtId="0" fontId="8" fillId="4" borderId="0" xfId="3" applyNumberFormat="1" applyFont="1" applyFill="1" applyBorder="1" applyAlignment="1" applyProtection="1">
      <alignment vertical="top"/>
      <protection locked="0"/>
    </xf>
    <xf numFmtId="0" fontId="4" fillId="0" borderId="0" xfId="2" applyAlignment="1">
      <alignment horizontal="center"/>
    </xf>
    <xf numFmtId="0" fontId="4" fillId="0" borderId="0" xfId="2"/>
    <xf numFmtId="0" fontId="11" fillId="0" borderId="0" xfId="3" applyNumberFormat="1" applyFont="1" applyFill="1" applyBorder="1" applyAlignment="1" applyProtection="1">
      <alignment horizontal="left"/>
      <protection locked="0"/>
    </xf>
    <xf numFmtId="0" fontId="12" fillId="0" borderId="0" xfId="3" applyNumberFormat="1" applyFont="1" applyFill="1" applyBorder="1" applyAlignment="1" applyProtection="1">
      <alignment vertical="top"/>
      <protection locked="0"/>
    </xf>
    <xf numFmtId="0" fontId="12" fillId="4" borderId="0" xfId="3" applyNumberFormat="1" applyFont="1" applyFill="1" applyBorder="1" applyAlignment="1" applyProtection="1">
      <alignment vertical="top"/>
      <protection locked="0"/>
    </xf>
    <xf numFmtId="0" fontId="4" fillId="4" borderId="0" xfId="2" applyFill="1"/>
    <xf numFmtId="166" fontId="14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3" applyNumberFormat="1" applyFont="1" applyFill="1" applyBorder="1" applyAlignment="1" applyProtection="1">
      <alignment horizontal="center" vertical="center"/>
      <protection locked="0"/>
    </xf>
    <xf numFmtId="166" fontId="14" fillId="4" borderId="0" xfId="3" applyNumberFormat="1" applyFont="1" applyFill="1" applyBorder="1" applyAlignment="1" applyProtection="1">
      <alignment horizontal="center" vertical="center"/>
      <protection locked="0"/>
    </xf>
    <xf numFmtId="166" fontId="8" fillId="0" borderId="0" xfId="3" applyNumberFormat="1" applyFont="1" applyFill="1" applyBorder="1" applyAlignment="1" applyProtection="1">
      <alignment horizontal="center" vertical="top"/>
      <protection locked="0"/>
    </xf>
    <xf numFmtId="166" fontId="8" fillId="4" borderId="0" xfId="3" applyNumberFormat="1" applyFont="1" applyFill="1" applyBorder="1" applyAlignment="1" applyProtection="1">
      <alignment horizontal="center" vertical="top"/>
      <protection locked="0"/>
    </xf>
    <xf numFmtId="165" fontId="8" fillId="0" borderId="0" xfId="3" applyNumberFormat="1" applyFont="1" applyFill="1" applyBorder="1" applyAlignment="1" applyProtection="1">
      <alignment horizontal="center" vertical="top"/>
      <protection locked="0"/>
    </xf>
    <xf numFmtId="0" fontId="7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2" fillId="0" borderId="0" xfId="0" applyFont="1" applyBorder="1"/>
    <xf numFmtId="0" fontId="22" fillId="4" borderId="13" xfId="0" applyNumberFormat="1" applyFont="1" applyFill="1" applyBorder="1" applyAlignment="1">
      <alignment horizontal="justify" vertical="top" wrapText="1"/>
    </xf>
    <xf numFmtId="0" fontId="23" fillId="0" borderId="2" xfId="0" applyFont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justify" vertical="top" wrapText="1"/>
    </xf>
    <xf numFmtId="49" fontId="22" fillId="4" borderId="5" xfId="0" applyNumberFormat="1" applyFont="1" applyFill="1" applyBorder="1" applyAlignment="1">
      <alignment horizontal="justify" vertical="top" wrapText="1"/>
    </xf>
    <xf numFmtId="49" fontId="22" fillId="4" borderId="13" xfId="0" applyNumberFormat="1" applyFont="1" applyFill="1" applyBorder="1" applyAlignment="1">
      <alignment horizontal="justify" vertical="top" wrapText="1"/>
    </xf>
    <xf numFmtId="0" fontId="23" fillId="0" borderId="6" xfId="0" applyFont="1" applyBorder="1" applyAlignment="1">
      <alignment horizontal="center" vertical="center" wrapText="1"/>
    </xf>
    <xf numFmtId="49" fontId="22" fillId="4" borderId="14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justify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0" xfId="0" applyFont="1"/>
    <xf numFmtId="0" fontId="23" fillId="0" borderId="15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2" applyFont="1"/>
    <xf numFmtId="0" fontId="23" fillId="0" borderId="2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/>
    </xf>
    <xf numFmtId="0" fontId="22" fillId="4" borderId="4" xfId="2" applyFont="1" applyFill="1" applyBorder="1" applyAlignment="1">
      <alignment horizontal="justify" vertical="top" wrapText="1"/>
    </xf>
    <xf numFmtId="0" fontId="22" fillId="4" borderId="13" xfId="2" applyFont="1" applyFill="1" applyBorder="1" applyAlignment="1">
      <alignment horizontal="justify" vertical="top" wrapText="1"/>
    </xf>
    <xf numFmtId="0" fontId="22" fillId="0" borderId="20" xfId="0" applyFont="1" applyBorder="1"/>
    <xf numFmtId="0" fontId="29" fillId="0" borderId="0" xfId="3" applyNumberFormat="1" applyFont="1" applyFill="1" applyBorder="1" applyAlignment="1" applyProtection="1">
      <alignment horizontal="center" vertical="top"/>
      <protection locked="0"/>
    </xf>
    <xf numFmtId="0" fontId="29" fillId="4" borderId="0" xfId="3" applyNumberFormat="1" applyFont="1" applyFill="1" applyBorder="1" applyAlignment="1" applyProtection="1">
      <alignment horizontal="center" vertical="top"/>
      <protection locked="0"/>
    </xf>
    <xf numFmtId="0" fontId="30" fillId="0" borderId="0" xfId="2" applyFont="1" applyAlignment="1">
      <alignment horizontal="center"/>
    </xf>
    <xf numFmtId="166" fontId="14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16" fillId="5" borderId="33" xfId="2" applyFont="1" applyFill="1" applyBorder="1" applyAlignment="1">
      <alignment horizontal="center" vertical="center" wrapText="1"/>
    </xf>
    <xf numFmtId="0" fontId="16" fillId="6" borderId="33" xfId="2" applyFont="1" applyFill="1" applyBorder="1" applyAlignment="1">
      <alignment horizontal="center" vertical="center"/>
    </xf>
    <xf numFmtId="0" fontId="17" fillId="7" borderId="33" xfId="2" applyFont="1" applyFill="1" applyBorder="1" applyAlignment="1">
      <alignment horizontal="center" vertical="center" wrapText="1"/>
    </xf>
    <xf numFmtId="0" fontId="13" fillId="7" borderId="33" xfId="2" applyFont="1" applyFill="1" applyBorder="1" applyAlignment="1">
      <alignment horizontal="center" vertical="center" wrapText="1"/>
    </xf>
    <xf numFmtId="0" fontId="17" fillId="9" borderId="33" xfId="2" applyFont="1" applyFill="1" applyBorder="1" applyAlignment="1">
      <alignment horizontal="center" vertical="center" wrapText="1"/>
    </xf>
    <xf numFmtId="0" fontId="13" fillId="9" borderId="33" xfId="2" applyFont="1" applyFill="1" applyBorder="1" applyAlignment="1">
      <alignment horizontal="center" vertical="center" wrapText="1"/>
    </xf>
    <xf numFmtId="4" fontId="5" fillId="0" borderId="0" xfId="0" applyNumberFormat="1" applyFont="1"/>
    <xf numFmtId="2" fontId="5" fillId="0" borderId="0" xfId="0" applyNumberFormat="1" applyFont="1" applyAlignment="1">
      <alignment horizontal="center"/>
    </xf>
    <xf numFmtId="49" fontId="22" fillId="0" borderId="44" xfId="0" applyNumberFormat="1" applyFont="1" applyBorder="1" applyAlignment="1">
      <alignment horizontal="justify" vertical="top" wrapText="1"/>
    </xf>
    <xf numFmtId="49" fontId="22" fillId="0" borderId="42" xfId="0" applyNumberFormat="1" applyFont="1" applyBorder="1" applyAlignment="1">
      <alignment horizontal="justify" vertical="top" wrapText="1"/>
    </xf>
    <xf numFmtId="49" fontId="22" fillId="0" borderId="45" xfId="0" applyNumberFormat="1" applyFont="1" applyBorder="1" applyAlignment="1">
      <alignment horizontal="justify" vertical="top" wrapText="1"/>
    </xf>
    <xf numFmtId="49" fontId="24" fillId="0" borderId="44" xfId="0" applyNumberFormat="1" applyFont="1" applyBorder="1" applyAlignment="1">
      <alignment horizontal="justify" vertical="top" wrapText="1"/>
    </xf>
    <xf numFmtId="0" fontId="25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47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48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48" xfId="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Border="1" applyAlignment="1">
      <alignment horizontal="center" vertical="center"/>
    </xf>
    <xf numFmtId="0" fontId="22" fillId="0" borderId="21" xfId="0" applyFont="1" applyBorder="1"/>
    <xf numFmtId="0" fontId="22" fillId="0" borderId="27" xfId="0" applyFont="1" applyBorder="1"/>
    <xf numFmtId="0" fontId="17" fillId="3" borderId="33" xfId="2" applyFont="1" applyFill="1" applyBorder="1" applyAlignment="1">
      <alignment horizontal="center" vertical="center" wrapText="1"/>
    </xf>
    <xf numFmtId="0" fontId="13" fillId="3" borderId="33" xfId="2" applyFont="1" applyFill="1" applyBorder="1" applyAlignment="1">
      <alignment horizontal="center" vertical="center" wrapText="1"/>
    </xf>
    <xf numFmtId="49" fontId="23" fillId="21" borderId="19" xfId="0" applyNumberFormat="1" applyFont="1" applyFill="1" applyBorder="1" applyAlignment="1">
      <alignment horizontal="center" vertical="center" wrapText="1"/>
    </xf>
    <xf numFmtId="0" fontId="18" fillId="0" borderId="0" xfId="2" applyFont="1" applyAlignment="1"/>
    <xf numFmtId="49" fontId="23" fillId="21" borderId="3" xfId="0" applyNumberFormat="1" applyFont="1" applyFill="1" applyBorder="1" applyAlignment="1">
      <alignment horizontal="center" vertical="center" wrapText="1"/>
    </xf>
    <xf numFmtId="2" fontId="27" fillId="0" borderId="56" xfId="0" applyNumberFormat="1" applyFont="1" applyFill="1" applyBorder="1" applyAlignment="1">
      <alignment horizontal="center" vertical="center"/>
    </xf>
    <xf numFmtId="2" fontId="22" fillId="0" borderId="56" xfId="0" applyNumberFormat="1" applyFont="1" applyBorder="1" applyAlignment="1">
      <alignment horizontal="center" vertical="center"/>
    </xf>
    <xf numFmtId="166" fontId="14" fillId="0" borderId="24" xfId="3" applyNumberFormat="1" applyFont="1" applyFill="1" applyBorder="1" applyAlignment="1" applyProtection="1">
      <alignment horizontal="center" vertical="center"/>
      <protection locked="0"/>
    </xf>
    <xf numFmtId="166" fontId="14" fillId="0" borderId="7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60" xfId="3" applyNumberFormat="1" applyFont="1" applyFill="1" applyBorder="1" applyAlignment="1" applyProtection="1">
      <alignment horizontal="center" vertical="center" wrapText="1"/>
      <protection locked="0"/>
    </xf>
    <xf numFmtId="49" fontId="23" fillId="21" borderId="19" xfId="0" applyNumberFormat="1" applyFont="1" applyFill="1" applyBorder="1" applyAlignment="1">
      <alignment horizontal="center" vertical="center" wrapText="1"/>
    </xf>
    <xf numFmtId="49" fontId="22" fillId="4" borderId="71" xfId="0" applyNumberFormat="1" applyFont="1" applyFill="1" applyBorder="1" applyAlignment="1">
      <alignment horizontal="justify" vertical="top" wrapText="1"/>
    </xf>
    <xf numFmtId="49" fontId="22" fillId="4" borderId="72" xfId="0" applyNumberFormat="1" applyFont="1" applyFill="1" applyBorder="1" applyAlignment="1">
      <alignment horizontal="center" vertical="center" wrapText="1"/>
    </xf>
    <xf numFmtId="49" fontId="22" fillId="0" borderId="73" xfId="0" applyNumberFormat="1" applyFont="1" applyBorder="1" applyAlignment="1">
      <alignment horizontal="justify" vertical="top" wrapText="1"/>
    </xf>
    <xf numFmtId="4" fontId="22" fillId="21" borderId="61" xfId="0" applyNumberFormat="1" applyFont="1" applyFill="1" applyBorder="1" applyAlignment="1">
      <alignment horizontal="center" vertical="center"/>
    </xf>
    <xf numFmtId="2" fontId="22" fillId="21" borderId="75" xfId="0" applyNumberFormat="1" applyFont="1" applyFill="1" applyBorder="1" applyAlignment="1">
      <alignment horizontal="center" vertical="center"/>
    </xf>
    <xf numFmtId="2" fontId="22" fillId="21" borderId="78" xfId="0" applyNumberFormat="1" applyFont="1" applyFill="1" applyBorder="1" applyAlignment="1">
      <alignment horizontal="center" vertical="center"/>
    </xf>
    <xf numFmtId="0" fontId="16" fillId="6" borderId="66" xfId="2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2" fillId="4" borderId="55" xfId="0" applyFont="1" applyFill="1" applyBorder="1" applyAlignment="1">
      <alignment horizontal="justify" vertical="top" wrapText="1"/>
    </xf>
    <xf numFmtId="0" fontId="22" fillId="4" borderId="56" xfId="0" applyFont="1" applyFill="1" applyBorder="1" applyAlignment="1">
      <alignment horizontal="justify" vertical="top" wrapText="1"/>
    </xf>
    <xf numFmtId="0" fontId="23" fillId="0" borderId="68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justify" vertical="top" wrapText="1"/>
    </xf>
    <xf numFmtId="0" fontId="22" fillId="0" borderId="66" xfId="0" applyFont="1" applyBorder="1" applyAlignment="1">
      <alignment horizontal="justify" vertical="top" wrapText="1"/>
    </xf>
    <xf numFmtId="0" fontId="23" fillId="0" borderId="55" xfId="0" applyFont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justify" vertical="top" wrapText="1"/>
    </xf>
    <xf numFmtId="0" fontId="27" fillId="4" borderId="56" xfId="0" applyFont="1" applyFill="1" applyBorder="1" applyAlignment="1">
      <alignment horizontal="justify" vertical="top" wrapText="1"/>
    </xf>
    <xf numFmtId="0" fontId="23" fillId="0" borderId="65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left" vertical="top" wrapText="1"/>
    </xf>
    <xf numFmtId="0" fontId="27" fillId="0" borderId="66" xfId="0" applyFont="1" applyBorder="1" applyAlignment="1">
      <alignment horizontal="left" vertical="top" wrapText="1"/>
    </xf>
    <xf numFmtId="0" fontId="22" fillId="0" borderId="66" xfId="2" applyFont="1" applyBorder="1" applyAlignment="1">
      <alignment horizontal="center" vertical="center" wrapText="1"/>
    </xf>
    <xf numFmtId="0" fontId="22" fillId="0" borderId="82" xfId="2" applyFont="1" applyBorder="1" applyAlignment="1">
      <alignment horizontal="center" vertical="center" wrapText="1"/>
    </xf>
    <xf numFmtId="0" fontId="22" fillId="0" borderId="82" xfId="2" applyFont="1" applyBorder="1" applyAlignment="1">
      <alignment horizontal="left" vertical="top" wrapText="1"/>
    </xf>
    <xf numFmtId="0" fontId="22" fillId="0" borderId="66" xfId="2" applyFont="1" applyBorder="1" applyAlignment="1">
      <alignment horizontal="left" vertical="top" wrapText="1"/>
    </xf>
    <xf numFmtId="0" fontId="22" fillId="0" borderId="81" xfId="2" applyFont="1" applyBorder="1" applyAlignment="1">
      <alignment horizontal="center" vertical="center" wrapText="1"/>
    </xf>
    <xf numFmtId="0" fontId="22" fillId="0" borderId="83" xfId="2" applyFont="1" applyBorder="1" applyAlignment="1">
      <alignment horizontal="center" vertical="center" wrapText="1"/>
    </xf>
    <xf numFmtId="4" fontId="22" fillId="0" borderId="13" xfId="2" applyNumberFormat="1" applyFont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2" fontId="27" fillId="0" borderId="84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horizontal="center" vertical="center"/>
    </xf>
    <xf numFmtId="2" fontId="27" fillId="0" borderId="86" xfId="0" applyNumberFormat="1" applyFont="1" applyFill="1" applyBorder="1" applyAlignment="1">
      <alignment horizontal="center" vertical="center"/>
    </xf>
    <xf numFmtId="4" fontId="22" fillId="0" borderId="86" xfId="2" applyNumberFormat="1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166" fontId="14" fillId="0" borderId="28" xfId="3" applyNumberFormat="1" applyFont="1" applyFill="1" applyBorder="1" applyAlignment="1" applyProtection="1">
      <alignment horizontal="center" vertical="center"/>
      <protection locked="0"/>
    </xf>
    <xf numFmtId="166" fontId="14" fillId="0" borderId="89" xfId="3" applyNumberFormat="1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/>
    <xf numFmtId="0" fontId="23" fillId="3" borderId="31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2" fillId="0" borderId="84" xfId="0" applyNumberFormat="1" applyFont="1" applyBorder="1" applyAlignment="1">
      <alignment horizontal="center" vertical="center"/>
    </xf>
    <xf numFmtId="0" fontId="22" fillId="0" borderId="56" xfId="0" applyNumberFormat="1" applyFont="1" applyBorder="1" applyAlignment="1">
      <alignment horizontal="center" vertical="center"/>
    </xf>
    <xf numFmtId="0" fontId="22" fillId="0" borderId="57" xfId="0" applyNumberFormat="1" applyFont="1" applyBorder="1" applyAlignment="1">
      <alignment horizontal="center" vertical="center"/>
    </xf>
    <xf numFmtId="0" fontId="22" fillId="0" borderId="85" xfId="0" applyNumberFormat="1" applyFont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22" fillId="0" borderId="91" xfId="0" applyFont="1" applyFill="1" applyBorder="1" applyAlignment="1">
      <alignment horizontal="center" vertical="center" wrapText="1"/>
    </xf>
    <xf numFmtId="0" fontId="22" fillId="0" borderId="56" xfId="0" applyNumberFormat="1" applyFont="1" applyBorder="1" applyAlignment="1">
      <alignment horizontal="center" vertical="center" wrapText="1"/>
    </xf>
    <xf numFmtId="2" fontId="22" fillId="0" borderId="56" xfId="0" applyNumberFormat="1" applyFont="1" applyBorder="1" applyAlignment="1">
      <alignment horizontal="center" vertical="center" wrapText="1"/>
    </xf>
    <xf numFmtId="0" fontId="22" fillId="21" borderId="78" xfId="0" applyNumberFormat="1" applyFont="1" applyFill="1" applyBorder="1" applyAlignment="1">
      <alignment horizontal="center" vertical="center"/>
    </xf>
    <xf numFmtId="0" fontId="22" fillId="0" borderId="55" xfId="0" applyNumberFormat="1" applyFont="1" applyBorder="1" applyAlignment="1">
      <alignment horizontal="center" vertical="center" wrapText="1"/>
    </xf>
    <xf numFmtId="0" fontId="22" fillId="0" borderId="65" xfId="0" applyNumberFormat="1" applyFont="1" applyBorder="1" applyAlignment="1">
      <alignment horizontal="center" vertical="center" wrapText="1"/>
    </xf>
    <xf numFmtId="0" fontId="22" fillId="0" borderId="66" xfId="0" applyNumberFormat="1" applyFont="1" applyBorder="1" applyAlignment="1">
      <alignment horizontal="center" vertical="center"/>
    </xf>
    <xf numFmtId="0" fontId="22" fillId="0" borderId="74" xfId="0" applyNumberFormat="1" applyFont="1" applyBorder="1" applyAlignment="1">
      <alignment horizontal="center" vertical="center"/>
    </xf>
    <xf numFmtId="0" fontId="22" fillId="0" borderId="56" xfId="0" applyNumberFormat="1" applyFont="1" applyFill="1" applyBorder="1" applyAlignment="1">
      <alignment horizontal="center" vertical="center"/>
    </xf>
    <xf numFmtId="0" fontId="22" fillId="0" borderId="90" xfId="0" applyNumberFormat="1" applyFont="1" applyFill="1" applyBorder="1" applyAlignment="1">
      <alignment horizontal="center" vertical="center"/>
    </xf>
    <xf numFmtId="0" fontId="22" fillId="0" borderId="84" xfId="0" applyNumberFormat="1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7" fillId="0" borderId="84" xfId="0" applyNumberFormat="1" applyFont="1" applyFill="1" applyBorder="1" applyAlignment="1">
      <alignment horizontal="center" vertical="center"/>
    </xf>
    <xf numFmtId="0" fontId="22" fillId="0" borderId="56" xfId="2" applyNumberFormat="1" applyFont="1" applyBorder="1" applyAlignment="1">
      <alignment horizontal="center" vertical="center"/>
    </xf>
    <xf numFmtId="0" fontId="22" fillId="0" borderId="67" xfId="2" applyNumberFormat="1" applyFont="1" applyBorder="1" applyAlignment="1">
      <alignment horizontal="center" vertical="center"/>
    </xf>
    <xf numFmtId="0" fontId="2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62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28" xfId="3" applyNumberFormat="1" applyFont="1" applyFill="1" applyBorder="1" applyAlignment="1" applyProtection="1">
      <alignment horizontal="center" vertical="top"/>
      <protection locked="0"/>
    </xf>
    <xf numFmtId="0" fontId="26" fillId="0" borderId="34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6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68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28" xfId="1" applyNumberFormat="1" applyFont="1" applyFill="1" applyBorder="1" applyAlignment="1" applyProtection="1">
      <alignment horizontal="center" vertical="top"/>
      <protection locked="0"/>
    </xf>
    <xf numFmtId="0" fontId="26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38" xfId="0" applyNumberFormat="1" applyFont="1" applyFill="1" applyBorder="1" applyAlignment="1">
      <alignment horizontal="center" vertical="center" wrapText="1"/>
    </xf>
    <xf numFmtId="0" fontId="32" fillId="0" borderId="28" xfId="0" applyNumberFormat="1" applyFont="1" applyBorder="1" applyAlignment="1">
      <alignment horizontal="center" vertical="center" wrapText="1"/>
    </xf>
    <xf numFmtId="0" fontId="22" fillId="21" borderId="76" xfId="0" applyNumberFormat="1" applyFont="1" applyFill="1" applyBorder="1" applyAlignment="1">
      <alignment horizontal="center" vertical="center"/>
    </xf>
    <xf numFmtId="0" fontId="22" fillId="21" borderId="77" xfId="0" applyNumberFormat="1" applyFont="1" applyFill="1" applyBorder="1" applyAlignment="1">
      <alignment horizontal="center" vertical="center"/>
    </xf>
    <xf numFmtId="0" fontId="8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9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84" xfId="3" applyNumberFormat="1" applyFont="1" applyFill="1" applyBorder="1" applyAlignment="1" applyProtection="1">
      <alignment horizontal="center" vertical="center" wrapText="1"/>
      <protection locked="0"/>
    </xf>
    <xf numFmtId="166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25" fillId="0" borderId="68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51" xfId="1" applyNumberFormat="1" applyFont="1" applyFill="1" applyBorder="1" applyAlignment="1" applyProtection="1">
      <alignment horizontal="center" vertical="top"/>
      <protection locked="0"/>
    </xf>
    <xf numFmtId="166" fontId="8" fillId="0" borderId="84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84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84" xfId="1" applyNumberFormat="1" applyFont="1" applyFill="1" applyBorder="1" applyAlignment="1" applyProtection="1">
      <alignment horizontal="center" vertical="center" wrapText="1"/>
      <protection locked="0"/>
    </xf>
    <xf numFmtId="9" fontId="8" fillId="0" borderId="84" xfId="3" applyNumberFormat="1" applyFont="1" applyFill="1" applyBorder="1" applyAlignment="1" applyProtection="1">
      <alignment horizontal="center" vertical="center" wrapText="1"/>
      <protection locked="0"/>
    </xf>
    <xf numFmtId="167" fontId="8" fillId="0" borderId="8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>
      <alignment wrapText="1"/>
    </xf>
    <xf numFmtId="167" fontId="8" fillId="8" borderId="84" xfId="3" applyNumberFormat="1" applyFont="1" applyFill="1" applyBorder="1" applyAlignment="1" applyProtection="1">
      <alignment horizontal="center" vertical="center" wrapText="1"/>
      <protection locked="0"/>
    </xf>
    <xf numFmtId="0" fontId="17" fillId="23" borderId="33" xfId="2" applyFont="1" applyFill="1" applyBorder="1" applyAlignment="1">
      <alignment horizontal="center" vertical="center" wrapText="1"/>
    </xf>
    <xf numFmtId="0" fontId="13" fillId="23" borderId="33" xfId="2" applyFont="1" applyFill="1" applyBorder="1" applyAlignment="1">
      <alignment horizontal="center" vertical="center" wrapText="1"/>
    </xf>
    <xf numFmtId="0" fontId="17" fillId="22" borderId="33" xfId="2" applyFont="1" applyFill="1" applyBorder="1" applyAlignment="1">
      <alignment horizontal="center" vertical="center" wrapText="1"/>
    </xf>
    <xf numFmtId="0" fontId="13" fillId="22" borderId="33" xfId="2" applyFont="1" applyFill="1" applyBorder="1" applyAlignment="1">
      <alignment horizontal="center" vertical="center" wrapText="1"/>
    </xf>
    <xf numFmtId="0" fontId="17" fillId="24" borderId="33" xfId="2" applyFont="1" applyFill="1" applyBorder="1" applyAlignment="1">
      <alignment horizontal="center" vertical="center" wrapText="1"/>
    </xf>
    <xf numFmtId="0" fontId="13" fillId="24" borderId="33" xfId="2" applyFont="1" applyFill="1" applyBorder="1" applyAlignment="1">
      <alignment horizontal="center" vertical="center" wrapText="1"/>
    </xf>
    <xf numFmtId="0" fontId="17" fillId="25" borderId="33" xfId="2" applyFont="1" applyFill="1" applyBorder="1" applyAlignment="1">
      <alignment horizontal="center" vertical="center" wrapText="1"/>
    </xf>
    <xf numFmtId="0" fontId="13" fillId="25" borderId="33" xfId="2" applyFont="1" applyFill="1" applyBorder="1" applyAlignment="1">
      <alignment horizontal="center" vertical="center" wrapText="1"/>
    </xf>
    <xf numFmtId="0" fontId="17" fillId="26" borderId="33" xfId="2" applyFont="1" applyFill="1" applyBorder="1" applyAlignment="1">
      <alignment horizontal="center" vertical="center" wrapText="1"/>
    </xf>
    <xf numFmtId="0" fontId="13" fillId="26" borderId="33" xfId="2" applyFont="1" applyFill="1" applyBorder="1" applyAlignment="1">
      <alignment horizontal="center" vertical="center" wrapText="1"/>
    </xf>
    <xf numFmtId="0" fontId="14" fillId="25" borderId="84" xfId="3" applyNumberFormat="1" applyFont="1" applyFill="1" applyBorder="1" applyAlignment="1" applyProtection="1">
      <alignment horizontal="center" vertical="center" wrapText="1"/>
      <protection locked="0"/>
    </xf>
    <xf numFmtId="0" fontId="14" fillId="24" borderId="84" xfId="3" applyNumberFormat="1" applyFont="1" applyFill="1" applyBorder="1" applyAlignment="1" applyProtection="1">
      <alignment horizontal="center" vertical="center" wrapText="1"/>
      <protection locked="0"/>
    </xf>
    <xf numFmtId="166" fontId="14" fillId="0" borderId="15" xfId="3" applyNumberFormat="1" applyFont="1" applyFill="1" applyBorder="1" applyAlignment="1" applyProtection="1">
      <alignment horizontal="center" vertical="center"/>
      <protection locked="0"/>
    </xf>
    <xf numFmtId="166" fontId="14" fillId="0" borderId="18" xfId="3" applyNumberFormat="1" applyFont="1" applyFill="1" applyBorder="1" applyAlignment="1" applyProtection="1">
      <alignment horizontal="center" vertical="center"/>
      <protection locked="0"/>
    </xf>
    <xf numFmtId="166" fontId="14" fillId="0" borderId="17" xfId="3" applyNumberFormat="1" applyFont="1" applyFill="1" applyBorder="1" applyAlignment="1" applyProtection="1">
      <alignment horizontal="center" vertical="center"/>
      <protection locked="0"/>
    </xf>
    <xf numFmtId="166" fontId="14" fillId="0" borderId="32" xfId="3" applyNumberFormat="1" applyFont="1" applyFill="1" applyBorder="1" applyAlignment="1" applyProtection="1">
      <alignment horizontal="center" vertical="center"/>
      <protection locked="0"/>
    </xf>
    <xf numFmtId="165" fontId="8" fillId="4" borderId="32" xfId="3" applyNumberFormat="1" applyFont="1" applyFill="1" applyBorder="1" applyAlignment="1" applyProtection="1">
      <alignment horizontal="center" vertical="center"/>
      <protection locked="0"/>
    </xf>
    <xf numFmtId="166" fontId="14" fillId="0" borderId="0" xfId="3" applyNumberFormat="1" applyFont="1" applyFill="1" applyBorder="1" applyAlignment="1" applyProtection="1">
      <alignment horizontal="center" vertical="center"/>
      <protection locked="0"/>
    </xf>
    <xf numFmtId="166" fontId="14" fillId="4" borderId="32" xfId="3" applyNumberFormat="1" applyFont="1" applyFill="1" applyBorder="1" applyAlignment="1" applyProtection="1">
      <alignment horizontal="center" vertical="center"/>
      <protection locked="0"/>
    </xf>
    <xf numFmtId="166" fontId="14" fillId="0" borderId="35" xfId="3" applyNumberFormat="1" applyFont="1" applyFill="1" applyBorder="1" applyAlignment="1" applyProtection="1">
      <alignment horizontal="center" vertical="center"/>
      <protection locked="0"/>
    </xf>
    <xf numFmtId="166" fontId="14" fillId="0" borderId="68" xfId="3" applyNumberFormat="1" applyFont="1" applyFill="1" applyBorder="1" applyAlignment="1" applyProtection="1">
      <alignment horizontal="left" vertical="center" wrapText="1"/>
      <protection locked="0"/>
    </xf>
    <xf numFmtId="166" fontId="14" fillId="0" borderId="69" xfId="3" applyNumberFormat="1" applyFont="1" applyFill="1" applyBorder="1" applyAlignment="1" applyProtection="1">
      <alignment horizontal="left" vertical="center" wrapText="1"/>
      <protection locked="0"/>
    </xf>
    <xf numFmtId="0" fontId="17" fillId="8" borderId="37" xfId="2" applyFont="1" applyFill="1" applyBorder="1" applyAlignment="1">
      <alignment horizontal="center" vertical="center" wrapText="1"/>
    </xf>
    <xf numFmtId="0" fontId="17" fillId="8" borderId="50" xfId="2" applyFont="1" applyFill="1" applyBorder="1" applyAlignment="1">
      <alignment horizontal="center" vertical="center" wrapText="1"/>
    </xf>
    <xf numFmtId="0" fontId="17" fillId="8" borderId="49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165" fontId="14" fillId="0" borderId="2" xfId="3" applyNumberFormat="1" applyFont="1" applyFill="1" applyBorder="1" applyAlignment="1" applyProtection="1">
      <alignment horizontal="left" vertical="center"/>
      <protection locked="0"/>
    </xf>
    <xf numFmtId="165" fontId="14" fillId="0" borderId="46" xfId="3" applyNumberFormat="1" applyFont="1" applyFill="1" applyBorder="1" applyAlignment="1" applyProtection="1">
      <alignment horizontal="left" vertical="center"/>
      <protection locked="0"/>
    </xf>
    <xf numFmtId="166" fontId="14" fillId="0" borderId="19" xfId="3" applyNumberFormat="1" applyFont="1" applyFill="1" applyBorder="1" applyAlignment="1" applyProtection="1">
      <alignment horizontal="center" vertical="center"/>
      <protection locked="0"/>
    </xf>
    <xf numFmtId="166" fontId="14" fillId="0" borderId="20" xfId="3" applyNumberFormat="1" applyFont="1" applyFill="1" applyBorder="1" applyAlignment="1" applyProtection="1">
      <alignment horizontal="center" vertical="center"/>
      <protection locked="0"/>
    </xf>
    <xf numFmtId="166" fontId="14" fillId="0" borderId="21" xfId="3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Alignment="1">
      <alignment horizontal="left" wrapText="1"/>
    </xf>
    <xf numFmtId="166" fontId="35" fillId="0" borderId="63" xfId="3" applyNumberFormat="1" applyFont="1" applyFill="1" applyBorder="1" applyAlignment="1" applyProtection="1">
      <alignment horizontal="left" vertical="center" wrapText="1"/>
      <protection locked="0"/>
    </xf>
    <xf numFmtId="166" fontId="14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9" fillId="0" borderId="0" xfId="3" applyNumberFormat="1" applyFont="1" applyFill="1" applyBorder="1" applyAlignment="1" applyProtection="1">
      <alignment horizontal="center" wrapText="1"/>
      <protection locked="0"/>
    </xf>
    <xf numFmtId="0" fontId="10" fillId="0" borderId="0" xfId="3" applyNumberFormat="1" applyFont="1" applyFill="1" applyBorder="1" applyAlignment="1" applyProtection="1">
      <alignment horizontal="center" vertical="top"/>
      <protection locked="0"/>
    </xf>
    <xf numFmtId="0" fontId="8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6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2" xfId="3" applyNumberFormat="1" applyFont="1" applyFill="1" applyBorder="1" applyAlignment="1" applyProtection="1">
      <alignment horizontal="center" vertical="center" wrapText="1"/>
      <protection locked="0"/>
    </xf>
    <xf numFmtId="0" fontId="14" fillId="25" borderId="93" xfId="3" applyNumberFormat="1" applyFont="1" applyFill="1" applyBorder="1" applyAlignment="1" applyProtection="1">
      <alignment horizontal="center" vertical="center" wrapText="1"/>
      <protection locked="0"/>
    </xf>
    <xf numFmtId="0" fontId="14" fillId="25" borderId="32" xfId="3" applyNumberFormat="1" applyFont="1" applyFill="1" applyBorder="1" applyAlignment="1" applyProtection="1">
      <alignment horizontal="center" vertical="center" wrapText="1"/>
      <protection locked="0"/>
    </xf>
    <xf numFmtId="0" fontId="14" fillId="25" borderId="24" xfId="3" applyNumberFormat="1" applyFont="1" applyFill="1" applyBorder="1" applyAlignment="1" applyProtection="1">
      <alignment horizontal="center" vertical="center" wrapText="1"/>
      <protection locked="0"/>
    </xf>
    <xf numFmtId="0" fontId="14" fillId="24" borderId="93" xfId="3" applyNumberFormat="1" applyFont="1" applyFill="1" applyBorder="1" applyAlignment="1" applyProtection="1">
      <alignment horizontal="center" vertical="center" wrapText="1"/>
      <protection locked="0"/>
    </xf>
    <xf numFmtId="0" fontId="14" fillId="24" borderId="32" xfId="3" applyNumberFormat="1" applyFont="1" applyFill="1" applyBorder="1" applyAlignment="1" applyProtection="1">
      <alignment horizontal="center" vertical="center" wrapText="1"/>
      <protection locked="0"/>
    </xf>
    <xf numFmtId="0" fontId="14" fillId="24" borderId="24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left" vertical="center" wrapText="1"/>
    </xf>
    <xf numFmtId="49" fontId="23" fillId="21" borderId="19" xfId="0" applyNumberFormat="1" applyFont="1" applyFill="1" applyBorder="1" applyAlignment="1">
      <alignment horizontal="center" vertical="center" wrapText="1"/>
    </xf>
    <xf numFmtId="49" fontId="23" fillId="21" borderId="20" xfId="0" applyNumberFormat="1" applyFont="1" applyFill="1" applyBorder="1" applyAlignment="1">
      <alignment horizontal="center" vertical="center" wrapText="1"/>
    </xf>
    <xf numFmtId="166" fontId="26" fillId="0" borderId="39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41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5" fontId="26" fillId="0" borderId="51" xfId="1" applyNumberFormat="1" applyFont="1" applyFill="1" applyBorder="1" applyAlignment="1" applyProtection="1">
      <alignment horizontal="left" vertical="top"/>
      <protection locked="0"/>
    </xf>
    <xf numFmtId="165" fontId="26" fillId="0" borderId="52" xfId="1" applyNumberFormat="1" applyFont="1" applyFill="1" applyBorder="1" applyAlignment="1" applyProtection="1">
      <alignment horizontal="left" vertical="top"/>
      <protection locked="0"/>
    </xf>
    <xf numFmtId="166" fontId="26" fillId="0" borderId="38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53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166" fontId="26" fillId="0" borderId="63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40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>
      <alignment horizontal="center"/>
    </xf>
    <xf numFmtId="165" fontId="26" fillId="0" borderId="61" xfId="1" applyNumberFormat="1" applyFont="1" applyFill="1" applyBorder="1" applyAlignment="1" applyProtection="1">
      <alignment horizontal="left" vertical="top"/>
      <protection locked="0"/>
    </xf>
    <xf numFmtId="165" fontId="26" fillId="0" borderId="75" xfId="1" applyNumberFormat="1" applyFont="1" applyFill="1" applyBorder="1" applyAlignment="1" applyProtection="1">
      <alignment horizontal="left" vertical="top"/>
      <protection locked="0"/>
    </xf>
    <xf numFmtId="166" fontId="26" fillId="0" borderId="68" xfId="1" applyNumberFormat="1" applyFont="1" applyFill="1" applyBorder="1" applyAlignment="1" applyProtection="1">
      <alignment horizontal="left" vertical="center" wrapText="1"/>
      <protection locked="0"/>
    </xf>
    <xf numFmtId="166" fontId="26" fillId="0" borderId="78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166" fontId="26" fillId="0" borderId="80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19" xfId="2" applyFont="1" applyBorder="1" applyAlignment="1">
      <alignment horizontal="center" vertical="center" wrapText="1"/>
    </xf>
    <xf numFmtId="0" fontId="28" fillId="0" borderId="20" xfId="2" applyFont="1" applyBorder="1" applyAlignment="1">
      <alignment horizontal="center" vertical="center" wrapText="1"/>
    </xf>
    <xf numFmtId="166" fontId="26" fillId="0" borderId="16" xfId="3" applyNumberFormat="1" applyFont="1" applyFill="1" applyBorder="1" applyAlignment="1" applyProtection="1">
      <alignment horizontal="left" vertical="center" wrapText="1"/>
      <protection locked="0"/>
    </xf>
    <xf numFmtId="166" fontId="26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22" fillId="0" borderId="27" xfId="2" applyFont="1" applyBorder="1" applyAlignment="1">
      <alignment horizontal="center"/>
    </xf>
    <xf numFmtId="165" fontId="26" fillId="0" borderId="2" xfId="3" applyNumberFormat="1" applyFont="1" applyFill="1" applyBorder="1" applyAlignment="1" applyProtection="1">
      <alignment horizontal="left" vertical="top"/>
      <protection locked="0"/>
    </xf>
    <xf numFmtId="165" fontId="26" fillId="0" borderId="29" xfId="3" applyNumberFormat="1" applyFont="1" applyFill="1" applyBorder="1" applyAlignment="1" applyProtection="1">
      <alignment horizontal="left" vertical="top"/>
      <protection locked="0"/>
    </xf>
    <xf numFmtId="166" fontId="26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26" fillId="0" borderId="43" xfId="3" applyNumberFormat="1" applyFont="1" applyFill="1" applyBorder="1" applyAlignment="1" applyProtection="1">
      <alignment horizontal="left" vertical="center" wrapText="1"/>
      <protection locked="0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7"/>
  <sheetViews>
    <sheetView tabSelected="1" view="pageBreakPreview" topLeftCell="B1" zoomScaleNormal="90" zoomScaleSheetLayoutView="100" workbookViewId="0">
      <selection activeCell="D21" sqref="D21"/>
    </sheetView>
  </sheetViews>
  <sheetFormatPr defaultRowHeight="15" x14ac:dyDescent="0.25"/>
  <cols>
    <col min="1" max="1" width="0" style="9" hidden="1" customWidth="1"/>
    <col min="2" max="2" width="59.5703125" style="9" customWidth="1"/>
    <col min="3" max="3" width="13.140625" style="9" customWidth="1"/>
    <col min="4" max="4" width="11.5703125" style="9" customWidth="1"/>
    <col min="5" max="5" width="10.85546875" style="9" customWidth="1"/>
    <col min="6" max="6" width="24.85546875" style="9" customWidth="1"/>
    <col min="7" max="7" width="15.7109375" style="9" customWidth="1"/>
    <col min="8" max="8" width="14.85546875" style="13" bestFit="1" customWidth="1"/>
    <col min="9" max="9" width="15.7109375" style="9" customWidth="1"/>
    <col min="10" max="10" width="14.42578125" style="9" customWidth="1"/>
    <col min="11" max="13" width="15.7109375" style="9" customWidth="1"/>
    <col min="14" max="14" width="16" style="8" customWidth="1"/>
    <col min="15" max="16384" width="9.140625" style="9"/>
  </cols>
  <sheetData>
    <row r="1" spans="1:14" ht="9.75" customHeight="1" x14ac:dyDescent="0.25">
      <c r="A1" s="5"/>
      <c r="B1" s="5"/>
      <c r="C1" s="6"/>
      <c r="D1" s="5"/>
      <c r="E1" s="5"/>
      <c r="F1" s="5"/>
      <c r="G1" s="5"/>
      <c r="H1" s="7"/>
      <c r="I1" s="5"/>
      <c r="J1" s="5"/>
      <c r="K1" s="5"/>
      <c r="L1" s="5"/>
      <c r="M1" s="5"/>
    </row>
    <row r="2" spans="1:14" ht="15.75" customHeight="1" x14ac:dyDescent="0.25">
      <c r="A2" s="5"/>
      <c r="B2" s="219" t="s">
        <v>41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4" ht="48" customHeight="1" x14ac:dyDescent="0.25">
      <c r="A3" s="5"/>
      <c r="B3" s="219" t="s">
        <v>186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ht="9.75" customHeight="1" x14ac:dyDescent="0.25">
      <c r="A4" s="5"/>
      <c r="B4" s="5"/>
      <c r="C4" s="6"/>
      <c r="D4" s="5"/>
      <c r="E4" s="5"/>
      <c r="F4" s="5"/>
      <c r="G4" s="5"/>
      <c r="H4" s="7"/>
      <c r="I4" s="5"/>
      <c r="J4" s="5"/>
      <c r="K4" s="5"/>
      <c r="L4" s="5"/>
      <c r="M4" s="5"/>
    </row>
    <row r="5" spans="1:14" ht="12.75" customHeight="1" x14ac:dyDescent="0.25">
      <c r="A5" s="5"/>
      <c r="B5" s="220" t="s">
        <v>180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1:14" ht="10.5" customHeight="1" x14ac:dyDescent="0.25">
      <c r="A6" s="5"/>
      <c r="B6" s="5"/>
      <c r="C6" s="6"/>
      <c r="D6" s="5"/>
      <c r="E6" s="5"/>
      <c r="F6" s="5"/>
      <c r="G6" s="5"/>
      <c r="H6" s="7"/>
      <c r="I6" s="5"/>
      <c r="J6" s="5"/>
      <c r="K6" s="5"/>
      <c r="L6" s="5"/>
      <c r="M6" s="5"/>
    </row>
    <row r="7" spans="1:14" x14ac:dyDescent="0.25">
      <c r="A7" s="5"/>
      <c r="B7" s="10" t="s">
        <v>42</v>
      </c>
      <c r="C7" s="11" t="s">
        <v>182</v>
      </c>
      <c r="D7" s="11"/>
      <c r="E7" s="11"/>
      <c r="F7" s="11"/>
      <c r="G7" s="11"/>
      <c r="H7" s="12"/>
      <c r="I7" s="11"/>
      <c r="J7" s="11"/>
      <c r="K7" s="11"/>
      <c r="L7" s="11"/>
      <c r="M7" s="11"/>
    </row>
    <row r="8" spans="1:14" ht="12" customHeight="1" x14ac:dyDescent="0.25">
      <c r="A8" s="5"/>
      <c r="B8" s="10" t="s">
        <v>181</v>
      </c>
      <c r="C8" s="6"/>
      <c r="D8" s="5"/>
      <c r="E8" s="5"/>
      <c r="F8" s="5"/>
      <c r="G8" s="5"/>
      <c r="H8" s="7"/>
      <c r="I8" s="5"/>
      <c r="J8" s="5"/>
      <c r="K8" s="5"/>
      <c r="L8" s="5"/>
      <c r="M8" s="5"/>
    </row>
    <row r="9" spans="1:14" s="8" customFormat="1" ht="6.75" customHeight="1" thickBot="1" x14ac:dyDescent="0.3">
      <c r="A9" s="6"/>
      <c r="B9" s="6"/>
      <c r="C9" s="6"/>
      <c r="D9" s="6"/>
      <c r="E9" s="6"/>
      <c r="F9" s="6"/>
      <c r="G9" s="49">
        <v>0.5</v>
      </c>
      <c r="H9" s="50"/>
      <c r="I9" s="49">
        <v>0.2</v>
      </c>
      <c r="J9" s="49"/>
      <c r="K9" s="49">
        <v>0.1</v>
      </c>
      <c r="L9" s="49"/>
      <c r="M9" s="49">
        <v>0.1</v>
      </c>
      <c r="N9" s="51"/>
    </row>
    <row r="10" spans="1:14" ht="18" customHeight="1" x14ac:dyDescent="0.25">
      <c r="A10" s="5"/>
      <c r="B10" s="221" t="s">
        <v>18</v>
      </c>
      <c r="C10" s="222"/>
      <c r="D10" s="222" t="s">
        <v>43</v>
      </c>
      <c r="E10" s="222" t="s">
        <v>44</v>
      </c>
      <c r="F10" s="222" t="s">
        <v>45</v>
      </c>
      <c r="G10" s="224" t="s">
        <v>46</v>
      </c>
      <c r="H10" s="225"/>
      <c r="I10" s="225"/>
      <c r="J10" s="225"/>
      <c r="K10" s="225"/>
      <c r="L10" s="225"/>
      <c r="M10" s="225"/>
      <c r="N10" s="226"/>
    </row>
    <row r="11" spans="1:14" ht="114.75" customHeight="1" thickBot="1" x14ac:dyDescent="0.3">
      <c r="A11" s="5"/>
      <c r="B11" s="81" t="s">
        <v>47</v>
      </c>
      <c r="C11" s="82" t="s">
        <v>48</v>
      </c>
      <c r="D11" s="223"/>
      <c r="E11" s="223"/>
      <c r="F11" s="223"/>
      <c r="G11" s="82" t="s">
        <v>49</v>
      </c>
      <c r="H11" s="83" t="s">
        <v>50</v>
      </c>
      <c r="I11" s="82" t="s">
        <v>51</v>
      </c>
      <c r="J11" s="82" t="s">
        <v>52</v>
      </c>
      <c r="K11" s="82" t="s">
        <v>53</v>
      </c>
      <c r="L11" s="83" t="s">
        <v>54</v>
      </c>
      <c r="M11" s="82" t="s">
        <v>55</v>
      </c>
      <c r="N11" s="84" t="s">
        <v>56</v>
      </c>
    </row>
    <row r="12" spans="1:14" ht="14.25" customHeight="1" x14ac:dyDescent="0.25">
      <c r="A12" s="5">
        <v>1</v>
      </c>
      <c r="B12" s="169">
        <v>1</v>
      </c>
      <c r="C12" s="170">
        <v>2</v>
      </c>
      <c r="D12" s="170">
        <v>3</v>
      </c>
      <c r="E12" s="170">
        <v>4</v>
      </c>
      <c r="F12" s="170">
        <v>5</v>
      </c>
      <c r="G12" s="170">
        <v>6</v>
      </c>
      <c r="H12" s="171">
        <v>7</v>
      </c>
      <c r="I12" s="170">
        <v>8</v>
      </c>
      <c r="J12" s="170">
        <v>9</v>
      </c>
      <c r="K12" s="170">
        <v>10</v>
      </c>
      <c r="L12" s="170">
        <v>11</v>
      </c>
      <c r="M12" s="170">
        <v>12</v>
      </c>
      <c r="N12" s="172">
        <v>13</v>
      </c>
    </row>
    <row r="13" spans="1:14" ht="14.25" customHeight="1" x14ac:dyDescent="0.25">
      <c r="A13" s="5"/>
      <c r="B13" s="178" t="s">
        <v>125</v>
      </c>
      <c r="C13" s="179" t="s">
        <v>117</v>
      </c>
      <c r="D13" s="194">
        <v>75.400000000000006</v>
      </c>
      <c r="E13" s="227" t="s">
        <v>68</v>
      </c>
      <c r="F13" s="181">
        <v>-2.7E-2</v>
      </c>
      <c r="G13" s="177">
        <v>58.05</v>
      </c>
      <c r="H13" s="183">
        <v>-0.25</v>
      </c>
      <c r="I13" s="173">
        <v>88</v>
      </c>
      <c r="J13" s="180">
        <v>0.13100000000000001</v>
      </c>
      <c r="K13" s="173">
        <v>100</v>
      </c>
      <c r="L13" s="180">
        <v>0.28999999999999998</v>
      </c>
      <c r="M13" s="173">
        <v>100</v>
      </c>
      <c r="N13" s="180">
        <v>0.28999999999999998</v>
      </c>
    </row>
    <row r="14" spans="1:14" ht="14.25" customHeight="1" x14ac:dyDescent="0.25">
      <c r="A14" s="5"/>
      <c r="B14" s="178" t="s">
        <v>123</v>
      </c>
      <c r="C14" s="179" t="s">
        <v>115</v>
      </c>
      <c r="D14" s="194">
        <v>72</v>
      </c>
      <c r="E14" s="228"/>
      <c r="F14" s="181">
        <v>-7.0999999999999994E-2</v>
      </c>
      <c r="G14" s="177">
        <v>44</v>
      </c>
      <c r="H14" s="183">
        <v>-0.432</v>
      </c>
      <c r="I14" s="173">
        <v>100</v>
      </c>
      <c r="J14" s="180">
        <v>0.28999999999999998</v>
      </c>
      <c r="K14" s="173">
        <v>100</v>
      </c>
      <c r="L14" s="180">
        <v>0.28999999999999998</v>
      </c>
      <c r="M14" s="173">
        <v>100</v>
      </c>
      <c r="N14" s="180">
        <v>0.28999999999999998</v>
      </c>
    </row>
    <row r="15" spans="1:14" ht="27" customHeight="1" x14ac:dyDescent="0.25">
      <c r="A15" s="5"/>
      <c r="B15" s="178" t="s">
        <v>126</v>
      </c>
      <c r="C15" s="179" t="s">
        <v>118</v>
      </c>
      <c r="D15" s="194">
        <v>71.599999999999994</v>
      </c>
      <c r="E15" s="228"/>
      <c r="F15" s="181">
        <v>-7.5999999999999998E-2</v>
      </c>
      <c r="G15" s="177">
        <v>43.2</v>
      </c>
      <c r="H15" s="183">
        <v>-0.442</v>
      </c>
      <c r="I15" s="173">
        <v>100</v>
      </c>
      <c r="J15" s="180">
        <v>0.28999999999999998</v>
      </c>
      <c r="K15" s="173">
        <v>100</v>
      </c>
      <c r="L15" s="180">
        <v>0.28999999999999998</v>
      </c>
      <c r="M15" s="173">
        <v>100</v>
      </c>
      <c r="N15" s="180">
        <v>0.28999999999999998</v>
      </c>
    </row>
    <row r="16" spans="1:14" ht="14.25" customHeight="1" x14ac:dyDescent="0.25">
      <c r="A16" s="5"/>
      <c r="B16" s="178" t="s">
        <v>124</v>
      </c>
      <c r="C16" s="179" t="s">
        <v>116</v>
      </c>
      <c r="D16" s="194">
        <v>70.400000000000006</v>
      </c>
      <c r="E16" s="229"/>
      <c r="F16" s="181">
        <v>-9.0999999999999998E-2</v>
      </c>
      <c r="G16" s="177">
        <v>40.75</v>
      </c>
      <c r="H16" s="183">
        <v>-0.47399999999999998</v>
      </c>
      <c r="I16" s="173">
        <v>100</v>
      </c>
      <c r="J16" s="180">
        <v>0.28999999999999998</v>
      </c>
      <c r="K16" s="173">
        <v>100</v>
      </c>
      <c r="L16" s="180">
        <v>0.28999999999999998</v>
      </c>
      <c r="M16" s="173">
        <v>100</v>
      </c>
      <c r="N16" s="180">
        <v>0.28999999999999998</v>
      </c>
    </row>
    <row r="17" spans="1:14" ht="14.25" customHeight="1" x14ac:dyDescent="0.25">
      <c r="A17" s="5"/>
      <c r="B17" s="178" t="s">
        <v>120</v>
      </c>
      <c r="C17" s="179" t="s">
        <v>112</v>
      </c>
      <c r="D17" s="195">
        <v>67.8</v>
      </c>
      <c r="E17" s="230" t="s">
        <v>183</v>
      </c>
      <c r="F17" s="181">
        <v>-0.125</v>
      </c>
      <c r="G17" s="177">
        <v>35.51</v>
      </c>
      <c r="H17" s="183">
        <v>-0.54200000000000004</v>
      </c>
      <c r="I17" s="173">
        <v>100</v>
      </c>
      <c r="J17" s="180">
        <v>0.28999999999999998</v>
      </c>
      <c r="K17" s="173">
        <v>100</v>
      </c>
      <c r="L17" s="180">
        <v>0.28999999999999998</v>
      </c>
      <c r="M17" s="173">
        <v>100</v>
      </c>
      <c r="N17" s="180">
        <v>0.28999999999999998</v>
      </c>
    </row>
    <row r="18" spans="1:14" ht="14.25" customHeight="1" x14ac:dyDescent="0.25">
      <c r="A18" s="5"/>
      <c r="B18" s="178" t="s">
        <v>119</v>
      </c>
      <c r="C18" s="179" t="s">
        <v>111</v>
      </c>
      <c r="D18" s="195">
        <v>66.8</v>
      </c>
      <c r="E18" s="231"/>
      <c r="F18" s="181">
        <v>-0.13800000000000001</v>
      </c>
      <c r="G18" s="177">
        <v>33.5</v>
      </c>
      <c r="H18" s="183">
        <v>-0.56799999999999995</v>
      </c>
      <c r="I18" s="173">
        <v>100</v>
      </c>
      <c r="J18" s="180">
        <v>0.28999999999999998</v>
      </c>
      <c r="K18" s="173">
        <v>100</v>
      </c>
      <c r="L18" s="180">
        <v>0.28999999999999998</v>
      </c>
      <c r="M18" s="173">
        <v>100</v>
      </c>
      <c r="N18" s="180">
        <v>0.28999999999999998</v>
      </c>
    </row>
    <row r="19" spans="1:14" ht="14.25" customHeight="1" x14ac:dyDescent="0.25">
      <c r="A19" s="5"/>
      <c r="B19" s="178" t="s">
        <v>122</v>
      </c>
      <c r="C19" s="179" t="s">
        <v>114</v>
      </c>
      <c r="D19" s="195">
        <v>65.099999999999994</v>
      </c>
      <c r="E19" s="231"/>
      <c r="F19" s="181">
        <v>-0.16</v>
      </c>
      <c r="G19" s="177">
        <v>30.13</v>
      </c>
      <c r="H19" s="183">
        <v>-0.61199999999999999</v>
      </c>
      <c r="I19" s="173">
        <v>100</v>
      </c>
      <c r="J19" s="180">
        <v>0.28999999999999998</v>
      </c>
      <c r="K19" s="173">
        <v>100</v>
      </c>
      <c r="L19" s="180">
        <v>0.28999999999999998</v>
      </c>
      <c r="M19" s="173">
        <v>100</v>
      </c>
      <c r="N19" s="180">
        <v>0.28999999999999998</v>
      </c>
    </row>
    <row r="20" spans="1:14" ht="16.5" customHeight="1" thickBot="1" x14ac:dyDescent="0.3">
      <c r="A20" s="5"/>
      <c r="B20" s="178" t="s">
        <v>121</v>
      </c>
      <c r="C20" s="179" t="s">
        <v>113</v>
      </c>
      <c r="D20" s="195">
        <v>60</v>
      </c>
      <c r="E20" s="232"/>
      <c r="F20" s="181">
        <v>-0.22600000000000001</v>
      </c>
      <c r="G20" s="177">
        <v>20</v>
      </c>
      <c r="H20" s="183">
        <v>-0.74199999999999999</v>
      </c>
      <c r="I20" s="173">
        <v>100</v>
      </c>
      <c r="J20" s="180">
        <v>0.28999999999999998</v>
      </c>
      <c r="K20" s="173">
        <v>100</v>
      </c>
      <c r="L20" s="180">
        <v>0.28999999999999998</v>
      </c>
      <c r="M20" s="173">
        <v>100</v>
      </c>
      <c r="N20" s="180">
        <v>0.28999999999999998</v>
      </c>
    </row>
    <row r="21" spans="1:14" x14ac:dyDescent="0.25">
      <c r="B21" s="211" t="s">
        <v>94</v>
      </c>
      <c r="C21" s="212"/>
      <c r="D21" s="128">
        <f>SUM(D13:D20)/8</f>
        <v>68.637500000000003</v>
      </c>
      <c r="E21" s="213" t="s">
        <v>57</v>
      </c>
      <c r="F21" s="201" t="s">
        <v>57</v>
      </c>
      <c r="G21" s="79">
        <f>SUM(G13:G20)/8</f>
        <v>38.142499999999998</v>
      </c>
      <c r="H21" s="202" t="s">
        <v>57</v>
      </c>
      <c r="I21" s="79">
        <f>SUM(I13:I20)/8</f>
        <v>98.5</v>
      </c>
      <c r="J21" s="199" t="s">
        <v>57</v>
      </c>
      <c r="K21" s="79">
        <f>SUM(K13:K20)/8</f>
        <v>100</v>
      </c>
      <c r="L21" s="200" t="s">
        <v>95</v>
      </c>
      <c r="M21" s="79">
        <f>SUM(M13:M20)/8</f>
        <v>100</v>
      </c>
      <c r="N21" s="203" t="s">
        <v>57</v>
      </c>
    </row>
    <row r="22" spans="1:14" ht="15.75" thickBot="1" x14ac:dyDescent="0.3">
      <c r="B22" s="204" t="s">
        <v>31</v>
      </c>
      <c r="C22" s="205"/>
      <c r="D22" s="129">
        <v>77.5</v>
      </c>
      <c r="E22" s="214"/>
      <c r="F22" s="201"/>
      <c r="G22" s="80">
        <v>77.5</v>
      </c>
      <c r="H22" s="202"/>
      <c r="I22" s="80">
        <v>77.5</v>
      </c>
      <c r="J22" s="199"/>
      <c r="K22" s="80">
        <v>77.5</v>
      </c>
      <c r="L22" s="200"/>
      <c r="M22" s="80">
        <v>77.5</v>
      </c>
      <c r="N22" s="203"/>
    </row>
    <row r="23" spans="1:14" ht="40.5" customHeight="1" thickBot="1" x14ac:dyDescent="0.3">
      <c r="B23" s="217" t="s">
        <v>187</v>
      </c>
      <c r="C23" s="218"/>
      <c r="D23" s="52">
        <v>55</v>
      </c>
      <c r="E23" s="215"/>
      <c r="F23" s="196" t="s">
        <v>57</v>
      </c>
      <c r="G23" s="197"/>
      <c r="H23" s="197"/>
      <c r="I23" s="197"/>
      <c r="J23" s="197"/>
      <c r="K23" s="197"/>
      <c r="L23" s="197"/>
      <c r="M23" s="197"/>
      <c r="N23" s="198"/>
    </row>
    <row r="24" spans="1:14" ht="6" customHeight="1" x14ac:dyDescent="0.25">
      <c r="B24" s="14"/>
      <c r="C24" s="14"/>
      <c r="D24" s="14"/>
      <c r="E24" s="15"/>
      <c r="F24" s="15"/>
      <c r="G24" s="15"/>
      <c r="H24" s="16"/>
      <c r="I24" s="15"/>
      <c r="J24" s="15"/>
      <c r="K24" s="15"/>
      <c r="L24" s="15"/>
      <c r="M24" s="15"/>
    </row>
    <row r="25" spans="1:14" ht="15.75" customHeight="1" x14ac:dyDescent="0.25">
      <c r="B25" s="209" t="s">
        <v>108</v>
      </c>
      <c r="C25" s="209"/>
      <c r="D25" s="209"/>
      <c r="E25" s="20"/>
      <c r="F25" s="17"/>
      <c r="G25" s="17"/>
      <c r="H25" s="18"/>
      <c r="I25" s="17"/>
      <c r="J25" s="17"/>
      <c r="K25" s="17"/>
      <c r="L25" s="17"/>
      <c r="M25" s="19"/>
    </row>
    <row r="26" spans="1:14" ht="15" customHeight="1" x14ac:dyDescent="0.25">
      <c r="B26" s="210"/>
      <c r="C26" s="210"/>
      <c r="D26" s="210"/>
      <c r="E26" s="21"/>
      <c r="F26" s="17"/>
      <c r="G26" s="17"/>
      <c r="H26" s="18"/>
      <c r="I26" s="17"/>
      <c r="J26" s="17"/>
      <c r="K26" s="17"/>
      <c r="L26" s="17"/>
      <c r="M26" s="19"/>
    </row>
    <row r="27" spans="1:14" ht="16.5" customHeight="1" x14ac:dyDescent="0.25">
      <c r="B27" s="53" t="s">
        <v>58</v>
      </c>
      <c r="C27" s="53" t="s">
        <v>59</v>
      </c>
      <c r="D27" s="54" t="s">
        <v>60</v>
      </c>
      <c r="E27" s="17"/>
      <c r="F27" s="17"/>
      <c r="G27" s="17"/>
      <c r="H27" s="18"/>
      <c r="I27" s="17"/>
      <c r="J27" s="17"/>
      <c r="K27" s="17"/>
      <c r="L27" s="17"/>
      <c r="M27" s="19"/>
    </row>
    <row r="28" spans="1:14" x14ac:dyDescent="0.25">
      <c r="B28" s="55" t="s">
        <v>61</v>
      </c>
      <c r="C28" s="56" t="s">
        <v>62</v>
      </c>
      <c r="D28" s="92" t="s">
        <v>63</v>
      </c>
      <c r="E28" s="17"/>
      <c r="F28" s="17"/>
      <c r="G28" s="17"/>
      <c r="H28" s="18"/>
      <c r="I28" s="17"/>
      <c r="J28" s="17"/>
      <c r="K28" s="17"/>
      <c r="L28" s="17"/>
      <c r="M28" s="19"/>
    </row>
    <row r="29" spans="1:14" x14ac:dyDescent="0.25">
      <c r="B29" s="192" t="s">
        <v>64</v>
      </c>
      <c r="C29" s="193" t="s">
        <v>65</v>
      </c>
      <c r="D29" s="54" t="s">
        <v>66</v>
      </c>
      <c r="E29" s="17"/>
      <c r="F29" s="17"/>
      <c r="G29" s="17"/>
      <c r="H29" s="18"/>
      <c r="I29" s="17"/>
      <c r="J29" s="17"/>
      <c r="K29" s="17"/>
      <c r="L29" s="17"/>
      <c r="M29" s="19"/>
    </row>
    <row r="30" spans="1:14" x14ac:dyDescent="0.25">
      <c r="B30" s="190" t="s">
        <v>67</v>
      </c>
      <c r="C30" s="191" t="s">
        <v>68</v>
      </c>
      <c r="D30" s="54" t="s">
        <v>69</v>
      </c>
      <c r="E30" s="17"/>
      <c r="F30" s="17"/>
      <c r="G30" s="17"/>
      <c r="H30" s="18"/>
      <c r="I30" s="17"/>
      <c r="J30" s="17"/>
      <c r="K30" s="17"/>
      <c r="L30" s="17"/>
      <c r="M30" s="19"/>
    </row>
    <row r="31" spans="1:14" x14ac:dyDescent="0.25">
      <c r="B31" s="188" t="s">
        <v>70</v>
      </c>
      <c r="C31" s="189" t="s">
        <v>71</v>
      </c>
      <c r="D31" s="54" t="s">
        <v>72</v>
      </c>
      <c r="E31" s="17"/>
      <c r="F31" s="17"/>
      <c r="G31" s="17"/>
      <c r="H31" s="18"/>
      <c r="I31" s="17"/>
      <c r="J31" s="17"/>
      <c r="K31" s="17"/>
      <c r="L31" s="17"/>
      <c r="M31" s="19"/>
    </row>
    <row r="32" spans="1:14" x14ac:dyDescent="0.25">
      <c r="B32" s="72" t="s">
        <v>73</v>
      </c>
      <c r="C32" s="73" t="s">
        <v>74</v>
      </c>
      <c r="D32" s="54" t="s">
        <v>75</v>
      </c>
      <c r="E32" s="17"/>
      <c r="F32" s="17"/>
      <c r="G32" s="17"/>
      <c r="H32" s="18"/>
      <c r="I32" s="17"/>
      <c r="J32" s="17"/>
      <c r="K32" s="17"/>
      <c r="L32" s="17"/>
      <c r="M32" s="19"/>
    </row>
    <row r="33" spans="2:14" ht="15" customHeight="1" x14ac:dyDescent="0.25">
      <c r="B33" s="186" t="s">
        <v>76</v>
      </c>
      <c r="C33" s="187" t="s">
        <v>40</v>
      </c>
      <c r="D33" s="54" t="s">
        <v>77</v>
      </c>
      <c r="E33" s="17"/>
      <c r="F33" s="17"/>
      <c r="G33" s="17"/>
      <c r="H33" s="18"/>
      <c r="I33" s="17"/>
      <c r="J33" s="17"/>
      <c r="K33" s="17"/>
      <c r="L33" s="17"/>
      <c r="M33" s="19"/>
    </row>
    <row r="34" spans="2:14" x14ac:dyDescent="0.25">
      <c r="B34" s="184" t="s">
        <v>78</v>
      </c>
      <c r="C34" s="185" t="s">
        <v>79</v>
      </c>
      <c r="D34" s="54" t="s">
        <v>80</v>
      </c>
      <c r="E34" s="17"/>
      <c r="F34" s="17"/>
      <c r="G34" s="17"/>
      <c r="H34" s="18"/>
      <c r="I34" s="17"/>
      <c r="J34" s="17"/>
      <c r="K34" s="17"/>
      <c r="L34" s="17"/>
      <c r="M34" s="19"/>
    </row>
    <row r="35" spans="2:14" ht="25.5" hidden="1" x14ac:dyDescent="0.25">
      <c r="B35" s="57" t="s">
        <v>81</v>
      </c>
      <c r="C35" s="58" t="s">
        <v>82</v>
      </c>
      <c r="D35" s="54" t="s">
        <v>83</v>
      </c>
      <c r="E35" s="17"/>
      <c r="F35" s="17"/>
    </row>
    <row r="36" spans="2:14" ht="25.5" customHeight="1" x14ac:dyDescent="0.25">
      <c r="B36" s="206" t="s">
        <v>84</v>
      </c>
      <c r="C36" s="207"/>
      <c r="D36" s="208"/>
      <c r="N36" s="9"/>
    </row>
    <row r="37" spans="2:14" ht="77.25" customHeight="1" x14ac:dyDescent="0.3">
      <c r="B37" s="216" t="s">
        <v>184</v>
      </c>
      <c r="C37" s="216"/>
      <c r="D37" s="216"/>
      <c r="E37" s="216"/>
      <c r="F37" s="216"/>
      <c r="G37" s="216"/>
      <c r="H37" s="216"/>
      <c r="I37" s="182"/>
      <c r="J37" s="182"/>
      <c r="M37" s="75" t="s">
        <v>185</v>
      </c>
      <c r="N37" s="9"/>
    </row>
  </sheetData>
  <autoFilter ref="A12:N23"/>
  <sortState ref="B13:Q106">
    <sortCondition descending="1" ref="D13:D106"/>
  </sortState>
  <mergeCells count="23">
    <mergeCell ref="B37:H37"/>
    <mergeCell ref="B23:C23"/>
    <mergeCell ref="B2:M2"/>
    <mergeCell ref="B5:M5"/>
    <mergeCell ref="B10:C10"/>
    <mergeCell ref="D10:D11"/>
    <mergeCell ref="E10:E11"/>
    <mergeCell ref="F10:F11"/>
    <mergeCell ref="G10:N10"/>
    <mergeCell ref="B3:N3"/>
    <mergeCell ref="E13:E16"/>
    <mergeCell ref="E17:E20"/>
    <mergeCell ref="B22:C22"/>
    <mergeCell ref="B36:D36"/>
    <mergeCell ref="B25:D26"/>
    <mergeCell ref="B21:C21"/>
    <mergeCell ref="E21:E23"/>
    <mergeCell ref="F23:N23"/>
    <mergeCell ref="J21:J22"/>
    <mergeCell ref="L21:L22"/>
    <mergeCell ref="F21:F22"/>
    <mergeCell ref="H21:H22"/>
    <mergeCell ref="N21:N22"/>
  </mergeCells>
  <conditionalFormatting sqref="L21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8" scale="83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U23"/>
  <sheetViews>
    <sheetView view="pageBreakPreview" zoomScale="110" zoomScaleNormal="57" zoomScaleSheetLayoutView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8" sqref="E18"/>
    </sheetView>
  </sheetViews>
  <sheetFormatPr defaultRowHeight="12" x14ac:dyDescent="0.2"/>
  <cols>
    <col min="1" max="1" width="62.140625" style="1" customWidth="1"/>
    <col min="2" max="3" width="20.85546875" style="1" customWidth="1"/>
    <col min="4" max="4" width="12.140625" style="1" customWidth="1"/>
    <col min="5" max="12" width="12.42578125" style="1" customWidth="1"/>
    <col min="13" max="13" width="13" style="1" customWidth="1"/>
    <col min="14" max="14" width="10.42578125" style="1" customWidth="1"/>
    <col min="15" max="15" width="10.7109375" style="1" customWidth="1"/>
    <col min="16" max="16" width="10.28515625" style="1" customWidth="1"/>
    <col min="17" max="17" width="9.140625" style="1" customWidth="1"/>
    <col min="18" max="18" width="8.85546875" style="1" customWidth="1"/>
    <col min="19" max="19" width="9.28515625" style="1" customWidth="1"/>
    <col min="20" max="20" width="9" style="1" customWidth="1"/>
    <col min="21" max="21" width="8.28515625" style="1" customWidth="1"/>
    <col min="22" max="22" width="9.28515625" style="1" customWidth="1"/>
    <col min="23" max="23" width="10.5703125" style="1" customWidth="1"/>
    <col min="24" max="24" width="11" style="1" customWidth="1"/>
    <col min="25" max="25" width="16.7109375" style="1" customWidth="1"/>
    <col min="26" max="26" width="10.28515625" style="1" customWidth="1"/>
    <col min="27" max="27" width="10.140625" style="1" customWidth="1"/>
    <col min="28" max="28" width="12" style="1" customWidth="1"/>
    <col min="29" max="29" width="10.7109375" style="1" customWidth="1"/>
    <col min="30" max="30" width="11.7109375" style="1" customWidth="1"/>
    <col min="31" max="31" width="11" style="1" customWidth="1"/>
    <col min="32" max="32" width="10" style="1" customWidth="1"/>
    <col min="33" max="33" width="9.85546875" style="1" customWidth="1"/>
    <col min="34" max="35" width="11.5703125" style="1" customWidth="1"/>
    <col min="36" max="36" width="10.85546875" style="1" customWidth="1"/>
    <col min="37" max="37" width="10.42578125" style="1" customWidth="1"/>
    <col min="38" max="38" width="9" style="1" customWidth="1"/>
    <col min="39" max="39" width="10.7109375" style="1" customWidth="1"/>
    <col min="40" max="40" width="10.42578125" style="1" customWidth="1"/>
    <col min="41" max="41" width="11.5703125" style="1" customWidth="1"/>
    <col min="42" max="42" width="11.140625" style="1" customWidth="1"/>
    <col min="43" max="43" width="10.28515625" style="1" customWidth="1"/>
    <col min="44" max="44" width="11.5703125" style="1" customWidth="1"/>
    <col min="45" max="45" width="11.28515625" style="1" customWidth="1"/>
    <col min="46" max="46" width="12" style="1" customWidth="1"/>
    <col min="47" max="47" width="9.140625" style="22"/>
    <col min="48" max="16384" width="9.140625" style="1"/>
  </cols>
  <sheetData>
    <row r="2" spans="1:47" ht="22.5" x14ac:dyDescent="0.2">
      <c r="A2" s="233" t="s">
        <v>104</v>
      </c>
      <c r="B2" s="233"/>
      <c r="C2" s="233"/>
      <c r="D2" s="233"/>
      <c r="S2" s="130" t="e">
        <f>S8+#REF!+#REF!+T8+#REF!+U8+V8+W8</f>
        <v>#VALUE!</v>
      </c>
      <c r="AD2" s="130" t="e">
        <f>AD8+#REF!+#REF!+AE8+#REF!+AF8+AG8+AH8+AJ8+AK8+#REF!</f>
        <v>#VALUE!</v>
      </c>
    </row>
    <row r="3" spans="1:47" ht="0.75" customHeight="1" thickBot="1" x14ac:dyDescent="0.25">
      <c r="S3" s="130" t="e">
        <f>S9+#REF!+#REF!+T9+#REF!+U9+V9+W9</f>
        <v>#VALUE!</v>
      </c>
    </row>
    <row r="4" spans="1:47" ht="184.5" customHeight="1" x14ac:dyDescent="0.2">
      <c r="A4" s="37"/>
      <c r="B4" s="24" t="s">
        <v>88</v>
      </c>
      <c r="C4" s="238" t="s">
        <v>0</v>
      </c>
      <c r="D4" s="234" t="s">
        <v>109</v>
      </c>
      <c r="E4" s="23" t="s">
        <v>91</v>
      </c>
      <c r="F4" s="25" t="s">
        <v>92</v>
      </c>
      <c r="G4" s="25" t="s">
        <v>90</v>
      </c>
      <c r="H4" s="25" t="s">
        <v>90</v>
      </c>
      <c r="I4" s="25" t="s">
        <v>128</v>
      </c>
      <c r="J4" s="25" t="s">
        <v>131</v>
      </c>
      <c r="K4" s="25" t="s">
        <v>132</v>
      </c>
      <c r="L4" s="25" t="s">
        <v>133</v>
      </c>
      <c r="M4" s="26" t="s">
        <v>135</v>
      </c>
      <c r="N4" s="234" t="s">
        <v>136</v>
      </c>
      <c r="O4" s="27" t="s">
        <v>138</v>
      </c>
      <c r="P4" s="25" t="s">
        <v>139</v>
      </c>
      <c r="Q4" s="25" t="s">
        <v>140</v>
      </c>
      <c r="R4" s="25" t="s">
        <v>141</v>
      </c>
      <c r="S4" s="25" t="s">
        <v>102</v>
      </c>
      <c r="T4" s="25" t="s">
        <v>142</v>
      </c>
      <c r="U4" s="25" t="s">
        <v>143</v>
      </c>
      <c r="V4" s="25" t="s">
        <v>144</v>
      </c>
      <c r="W4" s="25" t="s">
        <v>145</v>
      </c>
      <c r="X4" s="26" t="s">
        <v>147</v>
      </c>
      <c r="Y4" s="234" t="s">
        <v>153</v>
      </c>
      <c r="Z4" s="27" t="s">
        <v>148</v>
      </c>
      <c r="AA4" s="25" t="s">
        <v>149</v>
      </c>
      <c r="AB4" s="25" t="s">
        <v>149</v>
      </c>
      <c r="AC4" s="25" t="s">
        <v>152</v>
      </c>
      <c r="AD4" s="25" t="s">
        <v>154</v>
      </c>
      <c r="AE4" s="25" t="s">
        <v>155</v>
      </c>
      <c r="AF4" s="25" t="s">
        <v>97</v>
      </c>
      <c r="AG4" s="25" t="s">
        <v>98</v>
      </c>
      <c r="AH4" s="25" t="s">
        <v>156</v>
      </c>
      <c r="AI4" s="25" t="s">
        <v>158</v>
      </c>
      <c r="AJ4" s="25" t="s">
        <v>160</v>
      </c>
      <c r="AK4" s="25" t="s">
        <v>162</v>
      </c>
      <c r="AL4" s="234" t="s">
        <v>164</v>
      </c>
      <c r="AM4" s="27" t="s">
        <v>165</v>
      </c>
      <c r="AN4" s="25" t="s">
        <v>99</v>
      </c>
      <c r="AO4" s="25" t="s">
        <v>99</v>
      </c>
      <c r="AP4" s="25" t="s">
        <v>100</v>
      </c>
      <c r="AQ4" s="25" t="s">
        <v>100</v>
      </c>
      <c r="AR4" s="25" t="s">
        <v>167</v>
      </c>
      <c r="AS4" s="25" t="s">
        <v>101</v>
      </c>
      <c r="AT4" s="86" t="s">
        <v>170</v>
      </c>
    </row>
    <row r="5" spans="1:47" ht="14.25" customHeight="1" x14ac:dyDescent="0.2">
      <c r="A5" s="37"/>
      <c r="B5" s="28" t="s">
        <v>87</v>
      </c>
      <c r="C5" s="239"/>
      <c r="D5" s="235"/>
      <c r="E5" s="29" t="s">
        <v>127</v>
      </c>
      <c r="F5" s="30" t="s">
        <v>127</v>
      </c>
      <c r="G5" s="30">
        <v>0.1</v>
      </c>
      <c r="H5" s="30">
        <v>0.1</v>
      </c>
      <c r="I5" s="30"/>
      <c r="J5" s="30"/>
      <c r="K5" s="31"/>
      <c r="L5" s="31"/>
      <c r="M5" s="32"/>
      <c r="N5" s="235"/>
      <c r="O5" s="29" t="s">
        <v>127</v>
      </c>
      <c r="P5" s="30" t="s">
        <v>127</v>
      </c>
      <c r="Q5" s="30">
        <v>0.1</v>
      </c>
      <c r="R5" s="30">
        <v>0.1</v>
      </c>
      <c r="S5" s="30"/>
      <c r="T5" s="30"/>
      <c r="U5" s="30"/>
      <c r="V5" s="30"/>
      <c r="W5" s="30"/>
      <c r="X5" s="33"/>
      <c r="Y5" s="235"/>
      <c r="Z5" s="29">
        <v>0.4</v>
      </c>
      <c r="AA5" s="30">
        <v>0.3</v>
      </c>
      <c r="AB5" s="30">
        <v>0.2</v>
      </c>
      <c r="AC5" s="30">
        <v>0.1</v>
      </c>
      <c r="AD5" s="30"/>
      <c r="AE5" s="30"/>
      <c r="AF5" s="30"/>
      <c r="AG5" s="30"/>
      <c r="AH5" s="30"/>
      <c r="AI5" s="30"/>
      <c r="AJ5" s="30"/>
      <c r="AK5" s="30"/>
      <c r="AL5" s="235"/>
      <c r="AM5" s="29">
        <v>1</v>
      </c>
      <c r="AN5" s="34"/>
      <c r="AO5" s="30"/>
      <c r="AP5" s="30"/>
      <c r="AQ5" s="30"/>
      <c r="AR5" s="30"/>
      <c r="AS5" s="30"/>
      <c r="AT5" s="87"/>
    </row>
    <row r="6" spans="1:47" ht="123" customHeight="1" thickBot="1" x14ac:dyDescent="0.25">
      <c r="A6" s="37"/>
      <c r="B6" s="35" t="s">
        <v>39</v>
      </c>
      <c r="C6" s="239"/>
      <c r="D6" s="235"/>
      <c r="E6" s="61" t="s">
        <v>1</v>
      </c>
      <c r="F6" s="62" t="s">
        <v>2</v>
      </c>
      <c r="G6" s="62" t="s">
        <v>3</v>
      </c>
      <c r="H6" s="62" t="s">
        <v>4</v>
      </c>
      <c r="I6" s="62" t="s">
        <v>129</v>
      </c>
      <c r="J6" s="62" t="s">
        <v>130</v>
      </c>
      <c r="K6" s="62" t="s">
        <v>5</v>
      </c>
      <c r="L6" s="62" t="s">
        <v>6</v>
      </c>
      <c r="M6" s="63" t="s">
        <v>134</v>
      </c>
      <c r="N6" s="235"/>
      <c r="O6" s="61" t="s">
        <v>137</v>
      </c>
      <c r="P6" s="62" t="s">
        <v>2</v>
      </c>
      <c r="Q6" s="62" t="s">
        <v>7</v>
      </c>
      <c r="R6" s="62" t="s">
        <v>8</v>
      </c>
      <c r="S6" s="62" t="s">
        <v>129</v>
      </c>
      <c r="T6" s="62" t="s">
        <v>130</v>
      </c>
      <c r="U6" s="62" t="s">
        <v>5</v>
      </c>
      <c r="V6" s="62" t="s">
        <v>6</v>
      </c>
      <c r="W6" s="62" t="s">
        <v>9</v>
      </c>
      <c r="X6" s="63" t="s">
        <v>146</v>
      </c>
      <c r="Y6" s="235"/>
      <c r="Z6" s="61" t="s">
        <v>137</v>
      </c>
      <c r="AA6" s="62" t="s">
        <v>10</v>
      </c>
      <c r="AB6" s="62" t="s">
        <v>150</v>
      </c>
      <c r="AC6" s="62" t="s">
        <v>151</v>
      </c>
      <c r="AD6" s="62" t="s">
        <v>129</v>
      </c>
      <c r="AE6" s="62" t="s">
        <v>130</v>
      </c>
      <c r="AF6" s="62" t="s">
        <v>5</v>
      </c>
      <c r="AG6" s="62" t="s">
        <v>11</v>
      </c>
      <c r="AH6" s="62" t="s">
        <v>12</v>
      </c>
      <c r="AI6" s="62" t="s">
        <v>157</v>
      </c>
      <c r="AJ6" s="62" t="s">
        <v>159</v>
      </c>
      <c r="AK6" s="62" t="s">
        <v>161</v>
      </c>
      <c r="AL6" s="235"/>
      <c r="AM6" s="64" t="s">
        <v>13</v>
      </c>
      <c r="AN6" s="62" t="s">
        <v>14</v>
      </c>
      <c r="AO6" s="62" t="s">
        <v>15</v>
      </c>
      <c r="AP6" s="62" t="s">
        <v>16</v>
      </c>
      <c r="AQ6" s="62" t="s">
        <v>17</v>
      </c>
      <c r="AR6" s="62" t="s">
        <v>166</v>
      </c>
      <c r="AS6" s="62" t="s">
        <v>168</v>
      </c>
      <c r="AT6" s="88" t="s">
        <v>169</v>
      </c>
    </row>
    <row r="7" spans="1:47" ht="36.75" customHeight="1" thickBot="1" x14ac:dyDescent="0.25">
      <c r="A7" s="36" t="s">
        <v>18</v>
      </c>
      <c r="B7" s="36" t="s">
        <v>86</v>
      </c>
      <c r="C7" s="239"/>
      <c r="D7" s="85" t="s">
        <v>89</v>
      </c>
      <c r="E7" s="131" t="s">
        <v>19</v>
      </c>
      <c r="F7" s="132" t="s">
        <v>20</v>
      </c>
      <c r="G7" s="132" t="s">
        <v>21</v>
      </c>
      <c r="H7" s="132" t="s">
        <v>22</v>
      </c>
      <c r="I7" s="132" t="s">
        <v>23</v>
      </c>
      <c r="J7" s="132" t="s">
        <v>24</v>
      </c>
      <c r="K7" s="132" t="s">
        <v>25</v>
      </c>
      <c r="L7" s="132" t="s">
        <v>26</v>
      </c>
      <c r="M7" s="133" t="s">
        <v>27</v>
      </c>
      <c r="N7" s="76" t="s">
        <v>89</v>
      </c>
      <c r="O7" s="138" t="s">
        <v>19</v>
      </c>
      <c r="P7" s="132" t="s">
        <v>20</v>
      </c>
      <c r="Q7" s="132" t="s">
        <v>21</v>
      </c>
      <c r="R7" s="132" t="s">
        <v>22</v>
      </c>
      <c r="S7" s="132" t="s">
        <v>23</v>
      </c>
      <c r="T7" s="132" t="s">
        <v>24</v>
      </c>
      <c r="U7" s="132" t="s">
        <v>25</v>
      </c>
      <c r="V7" s="132" t="s">
        <v>26</v>
      </c>
      <c r="W7" s="132" t="s">
        <v>27</v>
      </c>
      <c r="X7" s="133" t="s">
        <v>28</v>
      </c>
      <c r="Y7" s="76" t="s">
        <v>89</v>
      </c>
      <c r="Z7" s="138" t="s">
        <v>19</v>
      </c>
      <c r="AA7" s="132" t="s">
        <v>20</v>
      </c>
      <c r="AB7" s="132" t="s">
        <v>21</v>
      </c>
      <c r="AC7" s="132" t="s">
        <v>22</v>
      </c>
      <c r="AD7" s="132" t="s">
        <v>23</v>
      </c>
      <c r="AE7" s="132" t="s">
        <v>24</v>
      </c>
      <c r="AF7" s="132" t="s">
        <v>25</v>
      </c>
      <c r="AG7" s="132" t="s">
        <v>26</v>
      </c>
      <c r="AH7" s="132" t="s">
        <v>27</v>
      </c>
      <c r="AI7" s="132" t="s">
        <v>28</v>
      </c>
      <c r="AJ7" s="132" t="s">
        <v>29</v>
      </c>
      <c r="AK7" s="132" t="s">
        <v>163</v>
      </c>
      <c r="AL7" s="74" t="s">
        <v>89</v>
      </c>
      <c r="AM7" s="131" t="s">
        <v>19</v>
      </c>
      <c r="AN7" s="132" t="s">
        <v>23</v>
      </c>
      <c r="AO7" s="132" t="s">
        <v>24</v>
      </c>
      <c r="AP7" s="132" t="s">
        <v>25</v>
      </c>
      <c r="AQ7" s="132" t="s">
        <v>26</v>
      </c>
      <c r="AR7" s="132" t="s">
        <v>27</v>
      </c>
      <c r="AS7" s="132" t="s">
        <v>28</v>
      </c>
      <c r="AT7" s="133" t="s">
        <v>29</v>
      </c>
    </row>
    <row r="8" spans="1:47" ht="12" customHeight="1" thickBot="1" x14ac:dyDescent="0.25">
      <c r="A8" s="65" t="s">
        <v>119</v>
      </c>
      <c r="B8" s="66" t="s">
        <v>111</v>
      </c>
      <c r="C8" s="174">
        <v>33.5</v>
      </c>
      <c r="D8" s="89">
        <f>I8+J8+K8+L8</f>
        <v>2.68</v>
      </c>
      <c r="E8" s="126" t="s">
        <v>85</v>
      </c>
      <c r="F8" s="78" t="s">
        <v>85</v>
      </c>
      <c r="G8" s="78" t="s">
        <v>85</v>
      </c>
      <c r="H8" s="78" t="s">
        <v>85</v>
      </c>
      <c r="I8" s="78">
        <v>0.09</v>
      </c>
      <c r="J8" s="135">
        <v>1</v>
      </c>
      <c r="K8" s="78">
        <v>0.59</v>
      </c>
      <c r="L8" s="135">
        <v>1</v>
      </c>
      <c r="M8" s="136" t="s">
        <v>85</v>
      </c>
      <c r="N8" s="90" t="s">
        <v>85</v>
      </c>
      <c r="O8" s="126" t="s">
        <v>85</v>
      </c>
      <c r="P8" s="78" t="s">
        <v>85</v>
      </c>
      <c r="Q8" s="78" t="s">
        <v>85</v>
      </c>
      <c r="R8" s="78" t="s">
        <v>85</v>
      </c>
      <c r="S8" s="135" t="s">
        <v>85</v>
      </c>
      <c r="T8" s="135" t="s">
        <v>85</v>
      </c>
      <c r="U8" s="141" t="s">
        <v>85</v>
      </c>
      <c r="V8" s="135" t="s">
        <v>85</v>
      </c>
      <c r="W8" s="135" t="s">
        <v>85</v>
      </c>
      <c r="X8" s="136" t="s">
        <v>85</v>
      </c>
      <c r="Y8" s="90" t="s">
        <v>85</v>
      </c>
      <c r="Z8" s="126" t="s">
        <v>85</v>
      </c>
      <c r="AA8" s="78" t="s">
        <v>85</v>
      </c>
      <c r="AB8" s="78" t="s">
        <v>85</v>
      </c>
      <c r="AC8" s="78" t="s">
        <v>85</v>
      </c>
      <c r="AD8" s="78" t="s">
        <v>85</v>
      </c>
      <c r="AE8" s="78" t="s">
        <v>85</v>
      </c>
      <c r="AF8" s="142" t="s">
        <v>85</v>
      </c>
      <c r="AG8" s="78" t="s">
        <v>85</v>
      </c>
      <c r="AH8" s="78" t="s">
        <v>85</v>
      </c>
      <c r="AI8" s="78" t="s">
        <v>85</v>
      </c>
      <c r="AJ8" s="78" t="s">
        <v>85</v>
      </c>
      <c r="AK8" s="78" t="s">
        <v>85</v>
      </c>
      <c r="AL8" s="167">
        <f>AM8*AM5+AN8+AO8+AT8</f>
        <v>4</v>
      </c>
      <c r="AM8" s="144">
        <v>1</v>
      </c>
      <c r="AN8" s="135">
        <v>1</v>
      </c>
      <c r="AO8" s="135">
        <v>1</v>
      </c>
      <c r="AP8" s="135" t="s">
        <v>85</v>
      </c>
      <c r="AQ8" s="135" t="s">
        <v>85</v>
      </c>
      <c r="AR8" s="135" t="s">
        <v>85</v>
      </c>
      <c r="AS8" s="135" t="s">
        <v>85</v>
      </c>
      <c r="AT8" s="136">
        <v>1</v>
      </c>
      <c r="AU8" s="69"/>
    </row>
    <row r="9" spans="1:47" ht="12" customHeight="1" thickBot="1" x14ac:dyDescent="0.25">
      <c r="A9" s="67" t="s">
        <v>120</v>
      </c>
      <c r="B9" s="68" t="s">
        <v>112</v>
      </c>
      <c r="C9" s="175">
        <v>35.51</v>
      </c>
      <c r="D9" s="89">
        <f t="shared" ref="D9:D13" si="0">I9+J9+K9+L9</f>
        <v>2.7</v>
      </c>
      <c r="E9" s="127" t="s">
        <v>85</v>
      </c>
      <c r="F9" s="125" t="s">
        <v>85</v>
      </c>
      <c r="G9" s="125" t="s">
        <v>85</v>
      </c>
      <c r="H9" s="125" t="s">
        <v>85</v>
      </c>
      <c r="I9" s="125">
        <v>0.24</v>
      </c>
      <c r="J9" s="134">
        <v>1</v>
      </c>
      <c r="K9" s="125">
        <v>0.46</v>
      </c>
      <c r="L9" s="134">
        <v>1</v>
      </c>
      <c r="M9" s="137" t="s">
        <v>85</v>
      </c>
      <c r="N9" s="91" t="s">
        <v>85</v>
      </c>
      <c r="O9" s="127" t="s">
        <v>85</v>
      </c>
      <c r="P9" s="125" t="s">
        <v>85</v>
      </c>
      <c r="Q9" s="125" t="s">
        <v>85</v>
      </c>
      <c r="R9" s="125" t="s">
        <v>85</v>
      </c>
      <c r="S9" s="134" t="s">
        <v>85</v>
      </c>
      <c r="T9" s="134" t="s">
        <v>85</v>
      </c>
      <c r="U9" s="134" t="s">
        <v>85</v>
      </c>
      <c r="V9" s="134" t="s">
        <v>85</v>
      </c>
      <c r="W9" s="134" t="s">
        <v>85</v>
      </c>
      <c r="X9" s="137" t="s">
        <v>85</v>
      </c>
      <c r="Y9" s="143">
        <f>AD9+AE9+AF9+AG9+AH9+AJ9</f>
        <v>4</v>
      </c>
      <c r="Z9" s="127" t="s">
        <v>85</v>
      </c>
      <c r="AA9" s="125" t="s">
        <v>85</v>
      </c>
      <c r="AB9" s="125" t="s">
        <v>85</v>
      </c>
      <c r="AC9" s="125" t="s">
        <v>85</v>
      </c>
      <c r="AD9" s="134">
        <v>0</v>
      </c>
      <c r="AE9" s="134">
        <v>1</v>
      </c>
      <c r="AF9" s="134">
        <v>1</v>
      </c>
      <c r="AG9" s="134">
        <v>1</v>
      </c>
      <c r="AH9" s="134">
        <v>0</v>
      </c>
      <c r="AI9" s="134" t="s">
        <v>85</v>
      </c>
      <c r="AJ9" s="134">
        <v>1</v>
      </c>
      <c r="AK9" s="134" t="s">
        <v>85</v>
      </c>
      <c r="AL9" s="168">
        <f>AM9*AM5+AN9+AO9+AP9+AQ9+AR9+AS9+AT9</f>
        <v>6</v>
      </c>
      <c r="AM9" s="145">
        <v>0</v>
      </c>
      <c r="AN9" s="146">
        <v>1</v>
      </c>
      <c r="AO9" s="146">
        <v>0</v>
      </c>
      <c r="AP9" s="146">
        <v>1</v>
      </c>
      <c r="AQ9" s="146">
        <v>1</v>
      </c>
      <c r="AR9" s="146">
        <v>1</v>
      </c>
      <c r="AS9" s="146">
        <v>1</v>
      </c>
      <c r="AT9" s="147">
        <v>1</v>
      </c>
      <c r="AU9" s="69"/>
    </row>
    <row r="10" spans="1:47" ht="12" customHeight="1" thickBot="1" x14ac:dyDescent="0.25">
      <c r="A10" s="67" t="s">
        <v>121</v>
      </c>
      <c r="B10" s="68" t="s">
        <v>113</v>
      </c>
      <c r="C10" s="175">
        <v>20</v>
      </c>
      <c r="D10" s="89">
        <f t="shared" si="0"/>
        <v>1.6</v>
      </c>
      <c r="E10" s="127" t="s">
        <v>85</v>
      </c>
      <c r="F10" s="125" t="s">
        <v>85</v>
      </c>
      <c r="G10" s="125" t="s">
        <v>85</v>
      </c>
      <c r="H10" s="125" t="s">
        <v>85</v>
      </c>
      <c r="I10" s="125">
        <v>0.27</v>
      </c>
      <c r="J10" s="134">
        <v>1</v>
      </c>
      <c r="K10" s="125">
        <v>0.33</v>
      </c>
      <c r="L10" s="134">
        <v>0</v>
      </c>
      <c r="M10" s="137" t="s">
        <v>85</v>
      </c>
      <c r="N10" s="91" t="s">
        <v>85</v>
      </c>
      <c r="O10" s="127" t="s">
        <v>85</v>
      </c>
      <c r="P10" s="125" t="s">
        <v>85</v>
      </c>
      <c r="Q10" s="125" t="s">
        <v>85</v>
      </c>
      <c r="R10" s="125" t="s">
        <v>85</v>
      </c>
      <c r="S10" s="134" t="s">
        <v>85</v>
      </c>
      <c r="T10" s="134" t="s">
        <v>85</v>
      </c>
      <c r="U10" s="134" t="s">
        <v>85</v>
      </c>
      <c r="V10" s="134" t="s">
        <v>85</v>
      </c>
      <c r="W10" s="134" t="s">
        <v>85</v>
      </c>
      <c r="X10" s="137" t="s">
        <v>85</v>
      </c>
      <c r="Y10" s="143">
        <f>AH10+AJ10+AK10</f>
        <v>3</v>
      </c>
      <c r="Z10" s="127" t="s">
        <v>85</v>
      </c>
      <c r="AA10" s="125" t="s">
        <v>85</v>
      </c>
      <c r="AB10" s="125" t="s">
        <v>85</v>
      </c>
      <c r="AC10" s="125" t="s">
        <v>85</v>
      </c>
      <c r="AD10" s="134" t="s">
        <v>85</v>
      </c>
      <c r="AE10" s="134" t="s">
        <v>85</v>
      </c>
      <c r="AF10" s="134" t="s">
        <v>85</v>
      </c>
      <c r="AG10" s="134" t="s">
        <v>85</v>
      </c>
      <c r="AH10" s="134">
        <v>1</v>
      </c>
      <c r="AI10" s="134" t="s">
        <v>85</v>
      </c>
      <c r="AJ10" s="134">
        <v>1</v>
      </c>
      <c r="AK10" s="134">
        <v>1</v>
      </c>
      <c r="AL10" s="168">
        <f>AM10*AM5+AN10+AO10+AP10+AQ10+AT10</f>
        <v>0</v>
      </c>
      <c r="AM10" s="145">
        <v>0</v>
      </c>
      <c r="AN10" s="146">
        <v>0</v>
      </c>
      <c r="AO10" s="146">
        <v>0</v>
      </c>
      <c r="AP10" s="146">
        <v>0</v>
      </c>
      <c r="AQ10" s="146">
        <v>0</v>
      </c>
      <c r="AR10" s="146" t="s">
        <v>85</v>
      </c>
      <c r="AS10" s="146" t="s">
        <v>85</v>
      </c>
      <c r="AT10" s="147">
        <v>0</v>
      </c>
      <c r="AU10" s="69"/>
    </row>
    <row r="11" spans="1:47" ht="12" customHeight="1" thickBot="1" x14ac:dyDescent="0.25">
      <c r="A11" s="67" t="s">
        <v>122</v>
      </c>
      <c r="B11" s="68" t="s">
        <v>114</v>
      </c>
      <c r="C11" s="175">
        <v>30.13</v>
      </c>
      <c r="D11" s="89">
        <f t="shared" si="0"/>
        <v>2.41</v>
      </c>
      <c r="E11" s="127" t="s">
        <v>85</v>
      </c>
      <c r="F11" s="125" t="s">
        <v>85</v>
      </c>
      <c r="G11" s="125" t="s">
        <v>85</v>
      </c>
      <c r="H11" s="125" t="s">
        <v>85</v>
      </c>
      <c r="I11" s="125">
        <v>0.3</v>
      </c>
      <c r="J11" s="134">
        <v>1</v>
      </c>
      <c r="K11" s="125">
        <v>0.11</v>
      </c>
      <c r="L11" s="134">
        <v>1</v>
      </c>
      <c r="M11" s="137" t="s">
        <v>85</v>
      </c>
      <c r="N11" s="91" t="s">
        <v>85</v>
      </c>
      <c r="O11" s="127" t="s">
        <v>85</v>
      </c>
      <c r="P11" s="125" t="s">
        <v>85</v>
      </c>
      <c r="Q11" s="125" t="s">
        <v>85</v>
      </c>
      <c r="R11" s="125" t="s">
        <v>85</v>
      </c>
      <c r="S11" s="134" t="s">
        <v>85</v>
      </c>
      <c r="T11" s="134" t="s">
        <v>85</v>
      </c>
      <c r="U11" s="134" t="s">
        <v>85</v>
      </c>
      <c r="V11" s="134" t="s">
        <v>85</v>
      </c>
      <c r="W11" s="134" t="s">
        <v>85</v>
      </c>
      <c r="X11" s="137" t="s">
        <v>85</v>
      </c>
      <c r="Y11" s="143">
        <f>AH11+AJ11+AK11</f>
        <v>3</v>
      </c>
      <c r="Z11" s="127" t="s">
        <v>85</v>
      </c>
      <c r="AA11" s="125" t="s">
        <v>85</v>
      </c>
      <c r="AB11" s="125" t="s">
        <v>85</v>
      </c>
      <c r="AC11" s="125" t="s">
        <v>85</v>
      </c>
      <c r="AD11" s="134" t="s">
        <v>85</v>
      </c>
      <c r="AE11" s="134" t="s">
        <v>85</v>
      </c>
      <c r="AF11" s="134" t="s">
        <v>85</v>
      </c>
      <c r="AG11" s="134" t="s">
        <v>85</v>
      </c>
      <c r="AH11" s="134">
        <v>1</v>
      </c>
      <c r="AI11" s="134" t="s">
        <v>85</v>
      </c>
      <c r="AJ11" s="134">
        <v>1</v>
      </c>
      <c r="AK11" s="134">
        <v>1</v>
      </c>
      <c r="AL11" s="168">
        <f>AM11*AM5+AN11+AO11+AP11+AQ11+AT11</f>
        <v>4</v>
      </c>
      <c r="AM11" s="145">
        <v>1</v>
      </c>
      <c r="AN11" s="146">
        <v>1</v>
      </c>
      <c r="AO11" s="146">
        <v>1</v>
      </c>
      <c r="AP11" s="146">
        <v>1</v>
      </c>
      <c r="AQ11" s="146">
        <v>1</v>
      </c>
      <c r="AR11" s="146" t="s">
        <v>85</v>
      </c>
      <c r="AS11" s="146" t="s">
        <v>85</v>
      </c>
      <c r="AT11" s="147">
        <v>-1</v>
      </c>
      <c r="AU11" s="69"/>
    </row>
    <row r="12" spans="1:47" ht="12" customHeight="1" thickBot="1" x14ac:dyDescent="0.25">
      <c r="A12" s="67" t="s">
        <v>123</v>
      </c>
      <c r="B12" s="68" t="s">
        <v>115</v>
      </c>
      <c r="C12" s="175">
        <v>44</v>
      </c>
      <c r="D12" s="89">
        <f t="shared" si="0"/>
        <v>2.0700000000000003</v>
      </c>
      <c r="E12" s="127" t="s">
        <v>85</v>
      </c>
      <c r="F12" s="125" t="s">
        <v>85</v>
      </c>
      <c r="G12" s="125" t="s">
        <v>85</v>
      </c>
      <c r="H12" s="125" t="s">
        <v>85</v>
      </c>
      <c r="I12" s="125">
        <v>7.0000000000000007E-2</v>
      </c>
      <c r="J12" s="134">
        <v>1</v>
      </c>
      <c r="K12" s="134">
        <v>0</v>
      </c>
      <c r="L12" s="134">
        <v>1</v>
      </c>
      <c r="M12" s="137" t="s">
        <v>85</v>
      </c>
      <c r="N12" s="143">
        <f>S12+T12+U12+V12+W12</f>
        <v>2</v>
      </c>
      <c r="O12" s="127" t="s">
        <v>85</v>
      </c>
      <c r="P12" s="125" t="s">
        <v>85</v>
      </c>
      <c r="Q12" s="125" t="s">
        <v>85</v>
      </c>
      <c r="R12" s="125" t="s">
        <v>85</v>
      </c>
      <c r="S12" s="134">
        <v>0</v>
      </c>
      <c r="T12" s="134">
        <v>1</v>
      </c>
      <c r="U12" s="134">
        <v>0</v>
      </c>
      <c r="V12" s="134">
        <v>1</v>
      </c>
      <c r="W12" s="134">
        <v>0</v>
      </c>
      <c r="X12" s="137" t="s">
        <v>85</v>
      </c>
      <c r="Y12" s="143">
        <f>AD12+AE12+AF12+AG12</f>
        <v>3</v>
      </c>
      <c r="Z12" s="127" t="s">
        <v>85</v>
      </c>
      <c r="AA12" s="125" t="s">
        <v>85</v>
      </c>
      <c r="AB12" s="125" t="s">
        <v>85</v>
      </c>
      <c r="AC12" s="125" t="s">
        <v>85</v>
      </c>
      <c r="AD12" s="134">
        <v>0</v>
      </c>
      <c r="AE12" s="134">
        <v>1</v>
      </c>
      <c r="AF12" s="134">
        <v>1</v>
      </c>
      <c r="AG12" s="134">
        <v>1</v>
      </c>
      <c r="AH12" s="134" t="s">
        <v>85</v>
      </c>
      <c r="AI12" s="134" t="s">
        <v>85</v>
      </c>
      <c r="AJ12" s="134" t="s">
        <v>85</v>
      </c>
      <c r="AK12" s="134" t="s">
        <v>85</v>
      </c>
      <c r="AL12" s="168">
        <f>AM12*AM5+AN12+AO12+AT12</f>
        <v>1</v>
      </c>
      <c r="AM12" s="145">
        <v>0</v>
      </c>
      <c r="AN12" s="146">
        <v>0</v>
      </c>
      <c r="AO12" s="146">
        <v>0</v>
      </c>
      <c r="AP12" s="146" t="s">
        <v>85</v>
      </c>
      <c r="AQ12" s="146" t="s">
        <v>85</v>
      </c>
      <c r="AR12" s="146" t="s">
        <v>85</v>
      </c>
      <c r="AS12" s="146" t="s">
        <v>85</v>
      </c>
      <c r="AT12" s="147">
        <v>1</v>
      </c>
      <c r="AU12" s="69"/>
    </row>
    <row r="13" spans="1:47" ht="12" customHeight="1" thickBot="1" x14ac:dyDescent="0.25">
      <c r="A13" s="67" t="s">
        <v>124</v>
      </c>
      <c r="B13" s="68" t="s">
        <v>116</v>
      </c>
      <c r="C13" s="175">
        <v>40.75</v>
      </c>
      <c r="D13" s="89">
        <f t="shared" si="0"/>
        <v>3.26</v>
      </c>
      <c r="E13" s="127" t="s">
        <v>85</v>
      </c>
      <c r="F13" s="125" t="s">
        <v>85</v>
      </c>
      <c r="G13" s="125" t="s">
        <v>85</v>
      </c>
      <c r="H13" s="125" t="s">
        <v>85</v>
      </c>
      <c r="I13" s="125">
        <v>0.26</v>
      </c>
      <c r="J13" s="134">
        <v>1</v>
      </c>
      <c r="K13" s="134">
        <v>1</v>
      </c>
      <c r="L13" s="134">
        <v>1</v>
      </c>
      <c r="M13" s="137" t="s">
        <v>85</v>
      </c>
      <c r="N13" s="143" t="s">
        <v>85</v>
      </c>
      <c r="O13" s="127" t="s">
        <v>85</v>
      </c>
      <c r="P13" s="125" t="s">
        <v>85</v>
      </c>
      <c r="Q13" s="125" t="s">
        <v>85</v>
      </c>
      <c r="R13" s="125" t="s">
        <v>85</v>
      </c>
      <c r="S13" s="134" t="s">
        <v>85</v>
      </c>
      <c r="T13" s="134" t="s">
        <v>85</v>
      </c>
      <c r="U13" s="134" t="s">
        <v>85</v>
      </c>
      <c r="V13" s="134" t="s">
        <v>85</v>
      </c>
      <c r="W13" s="134" t="s">
        <v>85</v>
      </c>
      <c r="X13" s="137" t="s">
        <v>85</v>
      </c>
      <c r="Y13" s="91" t="s">
        <v>85</v>
      </c>
      <c r="Z13" s="127" t="s">
        <v>85</v>
      </c>
      <c r="AA13" s="125" t="s">
        <v>85</v>
      </c>
      <c r="AB13" s="125" t="s">
        <v>85</v>
      </c>
      <c r="AC13" s="125" t="s">
        <v>85</v>
      </c>
      <c r="AD13" s="134" t="s">
        <v>85</v>
      </c>
      <c r="AE13" s="134" t="s">
        <v>85</v>
      </c>
      <c r="AF13" s="134" t="s">
        <v>85</v>
      </c>
      <c r="AG13" s="134" t="s">
        <v>85</v>
      </c>
      <c r="AH13" s="134" t="s">
        <v>85</v>
      </c>
      <c r="AI13" s="134" t="s">
        <v>85</v>
      </c>
      <c r="AJ13" s="134" t="s">
        <v>85</v>
      </c>
      <c r="AK13" s="134" t="s">
        <v>85</v>
      </c>
      <c r="AL13" s="168">
        <f>AM13*AM5+AN13+AO13+AT13</f>
        <v>4</v>
      </c>
      <c r="AM13" s="145">
        <v>1</v>
      </c>
      <c r="AN13" s="146">
        <v>1</v>
      </c>
      <c r="AO13" s="146">
        <v>1</v>
      </c>
      <c r="AP13" s="146" t="s">
        <v>85</v>
      </c>
      <c r="AQ13" s="146" t="s">
        <v>85</v>
      </c>
      <c r="AR13" s="146" t="s">
        <v>85</v>
      </c>
      <c r="AS13" s="146" t="s">
        <v>85</v>
      </c>
      <c r="AT13" s="147">
        <v>1</v>
      </c>
      <c r="AU13" s="69"/>
    </row>
    <row r="14" spans="1:47" ht="12" customHeight="1" thickBot="1" x14ac:dyDescent="0.25">
      <c r="A14" s="67" t="s">
        <v>125</v>
      </c>
      <c r="B14" s="68" t="s">
        <v>117</v>
      </c>
      <c r="C14" s="175">
        <v>58.05</v>
      </c>
      <c r="D14" s="89">
        <f>I14+J14+K14+L14+M14</f>
        <v>4.1400000000000006</v>
      </c>
      <c r="E14" s="127" t="s">
        <v>85</v>
      </c>
      <c r="F14" s="134">
        <v>0</v>
      </c>
      <c r="G14" s="125" t="s">
        <v>85</v>
      </c>
      <c r="H14" s="125" t="s">
        <v>85</v>
      </c>
      <c r="I14" s="125">
        <v>0.14000000000000001</v>
      </c>
      <c r="J14" s="134">
        <v>1</v>
      </c>
      <c r="K14" s="134">
        <v>1</v>
      </c>
      <c r="L14" s="134">
        <v>1</v>
      </c>
      <c r="M14" s="137">
        <v>1</v>
      </c>
      <c r="N14" s="143">
        <f>S14+T14+U14+V14</f>
        <v>3.1</v>
      </c>
      <c r="O14" s="127" t="s">
        <v>85</v>
      </c>
      <c r="P14" s="125" t="s">
        <v>85</v>
      </c>
      <c r="Q14" s="125" t="s">
        <v>85</v>
      </c>
      <c r="R14" s="125" t="s">
        <v>85</v>
      </c>
      <c r="S14" s="134">
        <v>0.1</v>
      </c>
      <c r="T14" s="134">
        <v>1</v>
      </c>
      <c r="U14" s="134">
        <v>1</v>
      </c>
      <c r="V14" s="134">
        <v>1</v>
      </c>
      <c r="W14" s="134" t="s">
        <v>85</v>
      </c>
      <c r="X14" s="137" t="s">
        <v>85</v>
      </c>
      <c r="Y14" s="91" t="s">
        <v>85</v>
      </c>
      <c r="Z14" s="127" t="s">
        <v>85</v>
      </c>
      <c r="AA14" s="125" t="s">
        <v>85</v>
      </c>
      <c r="AB14" s="125" t="s">
        <v>85</v>
      </c>
      <c r="AC14" s="125" t="s">
        <v>85</v>
      </c>
      <c r="AD14" s="134" t="s">
        <v>85</v>
      </c>
      <c r="AE14" s="134" t="s">
        <v>85</v>
      </c>
      <c r="AF14" s="134" t="s">
        <v>85</v>
      </c>
      <c r="AG14" s="134" t="s">
        <v>85</v>
      </c>
      <c r="AH14" s="134" t="s">
        <v>85</v>
      </c>
      <c r="AI14" s="134" t="s">
        <v>85</v>
      </c>
      <c r="AJ14" s="134" t="s">
        <v>85</v>
      </c>
      <c r="AK14" s="134" t="s">
        <v>85</v>
      </c>
      <c r="AL14" s="168">
        <f>AM14*AM5+AN14+AO14+AT14</f>
        <v>1</v>
      </c>
      <c r="AM14" s="145">
        <v>0</v>
      </c>
      <c r="AN14" s="146">
        <v>0</v>
      </c>
      <c r="AO14" s="146">
        <v>0</v>
      </c>
      <c r="AP14" s="146" t="s">
        <v>85</v>
      </c>
      <c r="AQ14" s="146" t="s">
        <v>85</v>
      </c>
      <c r="AR14" s="146" t="s">
        <v>85</v>
      </c>
      <c r="AS14" s="146" t="s">
        <v>85</v>
      </c>
      <c r="AT14" s="147">
        <v>1</v>
      </c>
      <c r="AU14" s="69"/>
    </row>
    <row r="15" spans="1:47" ht="24" customHeight="1" thickBot="1" x14ac:dyDescent="0.25">
      <c r="A15" s="67" t="s">
        <v>126</v>
      </c>
      <c r="B15" s="68" t="s">
        <v>118</v>
      </c>
      <c r="C15" s="175">
        <v>43.2</v>
      </c>
      <c r="D15" s="89">
        <f>I15+J15+K15+L15+M15</f>
        <v>4.32</v>
      </c>
      <c r="E15" s="127" t="s">
        <v>85</v>
      </c>
      <c r="F15" s="134">
        <v>0</v>
      </c>
      <c r="G15" s="125" t="s">
        <v>85</v>
      </c>
      <c r="H15" s="125" t="s">
        <v>85</v>
      </c>
      <c r="I15" s="125">
        <v>0.32</v>
      </c>
      <c r="J15" s="134">
        <v>1</v>
      </c>
      <c r="K15" s="134">
        <v>1</v>
      </c>
      <c r="L15" s="134">
        <v>1</v>
      </c>
      <c r="M15" s="137">
        <v>1</v>
      </c>
      <c r="N15" s="91" t="s">
        <v>85</v>
      </c>
      <c r="O15" s="127" t="s">
        <v>85</v>
      </c>
      <c r="P15" s="125" t="s">
        <v>85</v>
      </c>
      <c r="Q15" s="125" t="s">
        <v>85</v>
      </c>
      <c r="R15" s="125" t="s">
        <v>85</v>
      </c>
      <c r="S15" s="134" t="s">
        <v>85</v>
      </c>
      <c r="T15" s="134" t="s">
        <v>85</v>
      </c>
      <c r="U15" s="134" t="s">
        <v>85</v>
      </c>
      <c r="V15" s="134" t="s">
        <v>85</v>
      </c>
      <c r="W15" s="134" t="s">
        <v>85</v>
      </c>
      <c r="X15" s="137" t="s">
        <v>85</v>
      </c>
      <c r="Y15" s="91" t="s">
        <v>85</v>
      </c>
      <c r="Z15" s="127" t="s">
        <v>85</v>
      </c>
      <c r="AA15" s="125" t="s">
        <v>85</v>
      </c>
      <c r="AB15" s="125" t="s">
        <v>85</v>
      </c>
      <c r="AC15" s="125" t="s">
        <v>85</v>
      </c>
      <c r="AD15" s="134" t="s">
        <v>85</v>
      </c>
      <c r="AE15" s="134" t="s">
        <v>85</v>
      </c>
      <c r="AF15" s="134" t="s">
        <v>85</v>
      </c>
      <c r="AG15" s="134" t="s">
        <v>85</v>
      </c>
      <c r="AH15" s="134" t="s">
        <v>85</v>
      </c>
      <c r="AI15" s="134" t="s">
        <v>85</v>
      </c>
      <c r="AJ15" s="134" t="s">
        <v>85</v>
      </c>
      <c r="AK15" s="134" t="s">
        <v>85</v>
      </c>
      <c r="AL15" s="168">
        <f>AM15*AM5+AN15+AO15+AT15</f>
        <v>4</v>
      </c>
      <c r="AM15" s="145">
        <v>1</v>
      </c>
      <c r="AN15" s="146">
        <v>1</v>
      </c>
      <c r="AO15" s="146">
        <v>1</v>
      </c>
      <c r="AP15" s="146" t="s">
        <v>85</v>
      </c>
      <c r="AQ15" s="146" t="s">
        <v>85</v>
      </c>
      <c r="AR15" s="146" t="s">
        <v>85</v>
      </c>
      <c r="AS15" s="146" t="s">
        <v>85</v>
      </c>
      <c r="AT15" s="147">
        <v>1</v>
      </c>
      <c r="AU15" s="69"/>
    </row>
    <row r="16" spans="1:47" x14ac:dyDescent="0.2">
      <c r="A16" s="240" t="s">
        <v>30</v>
      </c>
      <c r="B16" s="241"/>
      <c r="C16" s="176">
        <f>SUM(C8:C15)/8</f>
        <v>38.142499999999998</v>
      </c>
      <c r="D16" s="4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pans="1:46" x14ac:dyDescent="0.2">
      <c r="A17" s="242" t="s">
        <v>31</v>
      </c>
      <c r="B17" s="243"/>
      <c r="C17" s="163">
        <v>77.5</v>
      </c>
      <c r="D17" s="4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pans="1:46" ht="39.75" customHeight="1" thickBot="1" x14ac:dyDescent="0.25">
      <c r="A18" s="236" t="s">
        <v>110</v>
      </c>
      <c r="B18" s="237"/>
      <c r="C18" s="159">
        <v>55</v>
      </c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</row>
    <row r="19" spans="1:46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</sheetData>
  <autoFilter ref="A7:AU18"/>
  <mergeCells count="9">
    <mergeCell ref="A2:D2"/>
    <mergeCell ref="AL4:AL6"/>
    <mergeCell ref="A18:B18"/>
    <mergeCell ref="C4:C7"/>
    <mergeCell ref="A16:B16"/>
    <mergeCell ref="A17:B17"/>
    <mergeCell ref="D4:D6"/>
    <mergeCell ref="N4:N6"/>
    <mergeCell ref="Y4:Y6"/>
  </mergeCells>
  <printOptions horizontalCentered="1"/>
  <pageMargins left="0.23622047244094491" right="0.23622047244094491" top="0.19685039370078741" bottom="0.35433070866141736" header="0.11811023622047245" footer="0.11811023622047245"/>
  <pageSetup paperSize="8" scale="130" firstPageNumber="3" fitToHeight="0" orientation="landscape" useFirstPageNumber="1" r:id="rId1"/>
  <headerFooter>
    <oddFooter>&amp;R&amp;P</oddFooter>
  </headerFooter>
  <colBreaks count="3" manualBreakCount="3">
    <brk id="29" max="103" man="1"/>
    <brk id="33" max="103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21"/>
  <sheetViews>
    <sheetView view="pageBreakPreview" zoomScale="110" zoomScaleNormal="80" zoomScaleSheetLayoutView="110" workbookViewId="0">
      <selection activeCell="C17" sqref="C17"/>
    </sheetView>
  </sheetViews>
  <sheetFormatPr defaultRowHeight="15" x14ac:dyDescent="0.25"/>
  <cols>
    <col min="1" max="1" width="53.5703125" customWidth="1"/>
    <col min="2" max="3" width="20.85546875" customWidth="1"/>
    <col min="4" max="4" width="32.7109375" customWidth="1"/>
    <col min="5" max="5" width="28.140625" customWidth="1"/>
    <col min="6" max="6" width="40.7109375" customWidth="1"/>
    <col min="8" max="8" width="9.140625" customWidth="1"/>
  </cols>
  <sheetData>
    <row r="1" spans="1:8" ht="12" customHeight="1" x14ac:dyDescent="0.25"/>
    <row r="2" spans="1:8" ht="18.75" customHeight="1" x14ac:dyDescent="0.25">
      <c r="A2" s="233" t="s">
        <v>105</v>
      </c>
      <c r="B2" s="233"/>
      <c r="C2" s="233"/>
      <c r="D2" s="233"/>
      <c r="E2" s="139"/>
    </row>
    <row r="3" spans="1:8" ht="12" customHeight="1" thickBot="1" x14ac:dyDescent="0.3">
      <c r="A3" s="3"/>
      <c r="B3" s="3"/>
      <c r="C3" s="2"/>
      <c r="D3" s="3"/>
      <c r="E3" s="3"/>
      <c r="F3" s="3"/>
      <c r="G3" s="3"/>
      <c r="H3" s="3"/>
    </row>
    <row r="4" spans="1:8" ht="114" customHeight="1" x14ac:dyDescent="0.25">
      <c r="A4" s="37"/>
      <c r="B4" s="93" t="s">
        <v>88</v>
      </c>
      <c r="C4" s="238" t="s">
        <v>32</v>
      </c>
      <c r="D4" s="95" t="s">
        <v>171</v>
      </c>
      <c r="E4" s="94" t="s">
        <v>93</v>
      </c>
      <c r="F4" s="95" t="s">
        <v>173</v>
      </c>
      <c r="G4" s="3"/>
      <c r="H4" s="3"/>
    </row>
    <row r="5" spans="1:8" x14ac:dyDescent="0.25">
      <c r="A5" s="37"/>
      <c r="B5" s="96" t="s">
        <v>87</v>
      </c>
      <c r="C5" s="239"/>
      <c r="D5" s="98">
        <v>0.6</v>
      </c>
      <c r="E5" s="97">
        <v>0.3</v>
      </c>
      <c r="F5" s="98">
        <v>0.1</v>
      </c>
      <c r="G5" s="3"/>
      <c r="H5" s="3"/>
    </row>
    <row r="6" spans="1:8" ht="48.75" thickBot="1" x14ac:dyDescent="0.3">
      <c r="A6" s="37"/>
      <c r="B6" s="99" t="s">
        <v>39</v>
      </c>
      <c r="C6" s="239"/>
      <c r="D6" s="101" t="s">
        <v>34</v>
      </c>
      <c r="E6" s="100" t="s">
        <v>33</v>
      </c>
      <c r="F6" s="101" t="s">
        <v>172</v>
      </c>
      <c r="G6" s="3"/>
      <c r="H6" s="3"/>
    </row>
    <row r="7" spans="1:8" ht="35.25" customHeight="1" thickBot="1" x14ac:dyDescent="0.3">
      <c r="A7" s="38" t="s">
        <v>18</v>
      </c>
      <c r="B7" s="36" t="s">
        <v>86</v>
      </c>
      <c r="C7" s="244"/>
      <c r="D7" s="118">
        <v>1</v>
      </c>
      <c r="E7" s="140">
        <v>2</v>
      </c>
      <c r="F7" s="118">
        <v>3</v>
      </c>
      <c r="G7" s="3"/>
      <c r="H7" s="3"/>
    </row>
    <row r="8" spans="1:8" ht="15.75" thickBot="1" x14ac:dyDescent="0.3">
      <c r="A8" s="65" t="s">
        <v>119</v>
      </c>
      <c r="B8" s="66" t="s">
        <v>111</v>
      </c>
      <c r="C8" s="164">
        <v>100</v>
      </c>
      <c r="D8" s="148" t="s">
        <v>85</v>
      </c>
      <c r="E8" s="149">
        <v>1</v>
      </c>
      <c r="F8" s="148">
        <v>1</v>
      </c>
      <c r="G8" s="60"/>
      <c r="H8" s="59"/>
    </row>
    <row r="9" spans="1:8" ht="15.75" thickBot="1" x14ac:dyDescent="0.3">
      <c r="A9" s="67" t="s">
        <v>120</v>
      </c>
      <c r="B9" s="68" t="s">
        <v>112</v>
      </c>
      <c r="C9" s="164">
        <v>100</v>
      </c>
      <c r="D9" s="150" t="s">
        <v>85</v>
      </c>
      <c r="E9" s="150">
        <v>1</v>
      </c>
      <c r="F9" s="150">
        <v>1</v>
      </c>
      <c r="G9" s="60"/>
      <c r="H9" s="59"/>
    </row>
    <row r="10" spans="1:8" ht="15.75" thickBot="1" x14ac:dyDescent="0.3">
      <c r="A10" s="67" t="s">
        <v>121</v>
      </c>
      <c r="B10" s="68" t="s">
        <v>113</v>
      </c>
      <c r="C10" s="164">
        <v>100</v>
      </c>
      <c r="D10" s="150" t="s">
        <v>85</v>
      </c>
      <c r="E10" s="150">
        <v>1</v>
      </c>
      <c r="F10" s="150">
        <v>1</v>
      </c>
      <c r="G10" s="60"/>
      <c r="H10" s="59"/>
    </row>
    <row r="11" spans="1:8" ht="15.75" thickBot="1" x14ac:dyDescent="0.3">
      <c r="A11" s="67" t="s">
        <v>122</v>
      </c>
      <c r="B11" s="68" t="s">
        <v>114</v>
      </c>
      <c r="C11" s="164">
        <v>100</v>
      </c>
      <c r="D11" s="150" t="s">
        <v>85</v>
      </c>
      <c r="E11" s="150">
        <v>1</v>
      </c>
      <c r="F11" s="150">
        <v>1</v>
      </c>
      <c r="G11" s="60"/>
      <c r="H11" s="59"/>
    </row>
    <row r="12" spans="1:8" ht="15.75" thickBot="1" x14ac:dyDescent="0.3">
      <c r="A12" s="67" t="s">
        <v>123</v>
      </c>
      <c r="B12" s="68" t="s">
        <v>115</v>
      </c>
      <c r="C12" s="164">
        <v>100</v>
      </c>
      <c r="D12" s="150" t="s">
        <v>85</v>
      </c>
      <c r="E12" s="150">
        <v>1</v>
      </c>
      <c r="F12" s="150">
        <v>1</v>
      </c>
      <c r="G12" s="60"/>
      <c r="H12" s="59"/>
    </row>
    <row r="13" spans="1:8" x14ac:dyDescent="0.25">
      <c r="A13" s="67" t="s">
        <v>124</v>
      </c>
      <c r="B13" s="68" t="s">
        <v>116</v>
      </c>
      <c r="C13" s="164">
        <v>100</v>
      </c>
      <c r="D13" s="150" t="s">
        <v>85</v>
      </c>
      <c r="E13" s="150">
        <v>1</v>
      </c>
      <c r="F13" s="150">
        <v>1</v>
      </c>
      <c r="G13" s="60"/>
      <c r="H13" s="59"/>
    </row>
    <row r="14" spans="1:8" x14ac:dyDescent="0.25">
      <c r="A14" s="67" t="s">
        <v>125</v>
      </c>
      <c r="B14" s="68" t="s">
        <v>117</v>
      </c>
      <c r="C14" s="165">
        <v>88</v>
      </c>
      <c r="D14" s="150">
        <v>1.2</v>
      </c>
      <c r="E14" s="150">
        <v>0</v>
      </c>
      <c r="F14" s="150">
        <v>1</v>
      </c>
      <c r="G14" s="60"/>
      <c r="H14" s="59"/>
    </row>
    <row r="15" spans="1:8" ht="24.75" thickBot="1" x14ac:dyDescent="0.3">
      <c r="A15" s="67" t="s">
        <v>126</v>
      </c>
      <c r="B15" s="68" t="s">
        <v>118</v>
      </c>
      <c r="C15" s="165">
        <v>100</v>
      </c>
      <c r="D15" s="150" t="s">
        <v>85</v>
      </c>
      <c r="E15" s="150">
        <v>1</v>
      </c>
      <c r="F15" s="150">
        <v>1</v>
      </c>
      <c r="G15" s="60"/>
      <c r="H15" s="59"/>
    </row>
    <row r="16" spans="1:8" x14ac:dyDescent="0.25">
      <c r="A16" s="248" t="s">
        <v>30</v>
      </c>
      <c r="B16" s="249"/>
      <c r="C16" s="166">
        <v>98.5</v>
      </c>
      <c r="D16" s="39"/>
      <c r="E16" s="39"/>
      <c r="F16" s="39"/>
      <c r="G16" s="3"/>
      <c r="H16" s="59"/>
    </row>
    <row r="17" spans="1:8" x14ac:dyDescent="0.25">
      <c r="A17" s="250" t="s">
        <v>31</v>
      </c>
      <c r="B17" s="251"/>
      <c r="C17" s="163">
        <v>77.5</v>
      </c>
      <c r="D17" s="39"/>
      <c r="E17" s="39"/>
      <c r="F17" s="39"/>
      <c r="G17" s="3"/>
      <c r="H17" s="59"/>
    </row>
    <row r="18" spans="1:8" ht="36" customHeight="1" thickBot="1" x14ac:dyDescent="0.3">
      <c r="A18" s="245" t="s">
        <v>110</v>
      </c>
      <c r="B18" s="246"/>
      <c r="C18" s="159">
        <v>55</v>
      </c>
      <c r="D18" s="247"/>
      <c r="E18" s="247"/>
      <c r="F18" s="247"/>
      <c r="G18" s="3"/>
      <c r="H18" s="59"/>
    </row>
    <row r="19" spans="1:8" ht="15.75" x14ac:dyDescent="0.25">
      <c r="A19" s="3"/>
      <c r="B19" s="3"/>
      <c r="C19" s="2"/>
      <c r="D19" s="3"/>
      <c r="E19" s="3"/>
      <c r="F19" s="3"/>
      <c r="G19" s="3"/>
      <c r="H19" s="3"/>
    </row>
    <row r="20" spans="1:8" ht="15.75" x14ac:dyDescent="0.25">
      <c r="A20" s="3"/>
      <c r="B20" s="3"/>
      <c r="C20" s="2"/>
      <c r="D20" s="3"/>
      <c r="E20" s="3"/>
      <c r="F20" s="3"/>
      <c r="G20" s="3"/>
      <c r="H20" s="3"/>
    </row>
    <row r="21" spans="1:8" ht="15.75" x14ac:dyDescent="0.25">
      <c r="A21" s="3"/>
      <c r="B21" s="3"/>
      <c r="C21" s="2"/>
      <c r="D21" s="3"/>
      <c r="E21" s="3"/>
      <c r="F21" s="3"/>
      <c r="G21" s="3"/>
      <c r="H21" s="3"/>
    </row>
  </sheetData>
  <mergeCells count="6">
    <mergeCell ref="A2:D2"/>
    <mergeCell ref="C4:C7"/>
    <mergeCell ref="A18:B18"/>
    <mergeCell ref="D18:F18"/>
    <mergeCell ref="A16:B16"/>
    <mergeCell ref="A17:B17"/>
  </mergeCells>
  <printOptions horizontalCentered="1"/>
  <pageMargins left="0.23622047244094491" right="0.23622047244094491" top="0.19685039370078741" bottom="0.35433070866141736" header="0.11811023622047245" footer="0.11811023622047245"/>
  <pageSetup paperSize="8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18"/>
  <sheetViews>
    <sheetView view="pageBreakPreview" zoomScale="110" zoomScaleNormal="80" zoomScaleSheetLayoutView="110" workbookViewId="0">
      <selection activeCell="A24" sqref="A24"/>
    </sheetView>
  </sheetViews>
  <sheetFormatPr defaultRowHeight="15" x14ac:dyDescent="0.25"/>
  <cols>
    <col min="1" max="1" width="53.5703125" customWidth="1"/>
    <col min="2" max="3" width="20.85546875" customWidth="1"/>
    <col min="4" max="4" width="33" customWidth="1"/>
    <col min="5" max="5" width="25.140625" customWidth="1"/>
    <col min="6" max="6" width="36.85546875" customWidth="1"/>
  </cols>
  <sheetData>
    <row r="1" spans="1:6" ht="12" customHeight="1" x14ac:dyDescent="0.25"/>
    <row r="2" spans="1:6" ht="20.25" customHeight="1" x14ac:dyDescent="0.25">
      <c r="A2" s="233" t="s">
        <v>106</v>
      </c>
      <c r="B2" s="233"/>
      <c r="C2" s="233"/>
      <c r="D2" s="233"/>
    </row>
    <row r="3" spans="1:6" ht="12" customHeight="1" thickBot="1" x14ac:dyDescent="0.3"/>
    <row r="4" spans="1:6" ht="123" customHeight="1" x14ac:dyDescent="0.25">
      <c r="A4" s="37"/>
      <c r="B4" s="102" t="s">
        <v>88</v>
      </c>
      <c r="C4" s="252" t="s">
        <v>35</v>
      </c>
      <c r="D4" s="103" t="s">
        <v>103</v>
      </c>
      <c r="E4" s="104" t="s">
        <v>174</v>
      </c>
      <c r="F4" s="104" t="s">
        <v>175</v>
      </c>
    </row>
    <row r="5" spans="1:6" x14ac:dyDescent="0.25">
      <c r="A5" s="37"/>
      <c r="B5" s="105" t="s">
        <v>87</v>
      </c>
      <c r="C5" s="253"/>
      <c r="D5" s="106">
        <v>0.6</v>
      </c>
      <c r="E5" s="107">
        <v>0.2</v>
      </c>
      <c r="F5" s="107">
        <v>0.2</v>
      </c>
    </row>
    <row r="6" spans="1:6" ht="50.25" customHeight="1" thickBot="1" x14ac:dyDescent="0.3">
      <c r="A6" s="37"/>
      <c r="B6" s="108" t="s">
        <v>39</v>
      </c>
      <c r="C6" s="253"/>
      <c r="D6" s="109" t="s">
        <v>36</v>
      </c>
      <c r="E6" s="110" t="s">
        <v>37</v>
      </c>
      <c r="F6" s="110" t="s">
        <v>157</v>
      </c>
    </row>
    <row r="7" spans="1:6" ht="27.75" customHeight="1" thickBot="1" x14ac:dyDescent="0.3">
      <c r="A7" s="38" t="s">
        <v>18</v>
      </c>
      <c r="B7" s="36" t="s">
        <v>86</v>
      </c>
      <c r="C7" s="254"/>
      <c r="D7" s="119">
        <v>1</v>
      </c>
      <c r="E7" s="120">
        <v>2</v>
      </c>
      <c r="F7" s="120">
        <v>3</v>
      </c>
    </row>
    <row r="8" spans="1:6" ht="16.5" customHeight="1" x14ac:dyDescent="0.25">
      <c r="A8" s="65" t="s">
        <v>119</v>
      </c>
      <c r="B8" s="66" t="s">
        <v>111</v>
      </c>
      <c r="C8" s="160">
        <v>100</v>
      </c>
      <c r="D8" s="122" t="s">
        <v>85</v>
      </c>
      <c r="E8" s="151">
        <v>1</v>
      </c>
      <c r="F8" s="77" t="s">
        <v>85</v>
      </c>
    </row>
    <row r="9" spans="1:6" ht="15" customHeight="1" x14ac:dyDescent="0.25">
      <c r="A9" s="67" t="s">
        <v>120</v>
      </c>
      <c r="B9" s="68" t="s">
        <v>112</v>
      </c>
      <c r="C9" s="161">
        <v>100</v>
      </c>
      <c r="D9" s="123" t="s">
        <v>85</v>
      </c>
      <c r="E9" s="152">
        <v>1</v>
      </c>
      <c r="F9" s="121" t="s">
        <v>85</v>
      </c>
    </row>
    <row r="10" spans="1:6" x14ac:dyDescent="0.25">
      <c r="A10" s="67" t="s">
        <v>121</v>
      </c>
      <c r="B10" s="68" t="s">
        <v>113</v>
      </c>
      <c r="C10" s="161">
        <v>100</v>
      </c>
      <c r="D10" s="123" t="s">
        <v>85</v>
      </c>
      <c r="E10" s="152">
        <v>1</v>
      </c>
      <c r="F10" s="121" t="s">
        <v>85</v>
      </c>
    </row>
    <row r="11" spans="1:6" x14ac:dyDescent="0.25">
      <c r="A11" s="67" t="s">
        <v>122</v>
      </c>
      <c r="B11" s="68" t="s">
        <v>114</v>
      </c>
      <c r="C11" s="161">
        <v>100</v>
      </c>
      <c r="D11" s="123" t="s">
        <v>85</v>
      </c>
      <c r="E11" s="152">
        <v>1</v>
      </c>
      <c r="F11" s="121" t="s">
        <v>85</v>
      </c>
    </row>
    <row r="12" spans="1:6" x14ac:dyDescent="0.25">
      <c r="A12" s="67" t="s">
        <v>123</v>
      </c>
      <c r="B12" s="68" t="s">
        <v>115</v>
      </c>
      <c r="C12" s="161">
        <v>100</v>
      </c>
      <c r="D12" s="123" t="s">
        <v>85</v>
      </c>
      <c r="E12" s="152">
        <v>1</v>
      </c>
      <c r="F12" s="121" t="s">
        <v>85</v>
      </c>
    </row>
    <row r="13" spans="1:6" x14ac:dyDescent="0.25">
      <c r="A13" s="67" t="s">
        <v>124</v>
      </c>
      <c r="B13" s="68" t="s">
        <v>116</v>
      </c>
      <c r="C13" s="161">
        <v>100</v>
      </c>
      <c r="D13" s="123" t="s">
        <v>85</v>
      </c>
      <c r="E13" s="152">
        <v>1</v>
      </c>
      <c r="F13" s="121" t="s">
        <v>85</v>
      </c>
    </row>
    <row r="14" spans="1:6" x14ac:dyDescent="0.25">
      <c r="A14" s="67" t="s">
        <v>125</v>
      </c>
      <c r="B14" s="68" t="s">
        <v>117</v>
      </c>
      <c r="C14" s="161">
        <v>100</v>
      </c>
      <c r="D14" s="123" t="s">
        <v>85</v>
      </c>
      <c r="E14" s="152">
        <v>1</v>
      </c>
      <c r="F14" s="121" t="s">
        <v>85</v>
      </c>
    </row>
    <row r="15" spans="1:6" ht="24.75" thickBot="1" x14ac:dyDescent="0.3">
      <c r="A15" s="67" t="s">
        <v>126</v>
      </c>
      <c r="B15" s="68" t="s">
        <v>118</v>
      </c>
      <c r="C15" s="161">
        <v>100</v>
      </c>
      <c r="D15" s="123" t="s">
        <v>85</v>
      </c>
      <c r="E15" s="152">
        <v>1</v>
      </c>
      <c r="F15" s="121" t="s">
        <v>85</v>
      </c>
    </row>
    <row r="16" spans="1:6" x14ac:dyDescent="0.25">
      <c r="A16" s="248" t="s">
        <v>30</v>
      </c>
      <c r="B16" s="249"/>
      <c r="C16" s="162">
        <v>100</v>
      </c>
      <c r="D16" s="39"/>
      <c r="E16" s="39"/>
      <c r="F16" s="39"/>
    </row>
    <row r="17" spans="1:6" x14ac:dyDescent="0.25">
      <c r="A17" s="250" t="s">
        <v>31</v>
      </c>
      <c r="B17" s="255"/>
      <c r="C17" s="163">
        <v>77.5</v>
      </c>
      <c r="D17" s="39"/>
      <c r="E17" s="39"/>
      <c r="F17" s="39"/>
    </row>
    <row r="18" spans="1:6" ht="39.75" customHeight="1" thickBot="1" x14ac:dyDescent="0.3">
      <c r="A18" s="245" t="s">
        <v>110</v>
      </c>
      <c r="B18" s="246"/>
      <c r="C18" s="159">
        <v>55</v>
      </c>
      <c r="D18" s="247"/>
      <c r="E18" s="247"/>
      <c r="F18" s="247"/>
    </row>
  </sheetData>
  <autoFilter ref="A7:F18"/>
  <mergeCells count="6">
    <mergeCell ref="A2:D2"/>
    <mergeCell ref="C4:C7"/>
    <mergeCell ref="A18:B18"/>
    <mergeCell ref="D18:F18"/>
    <mergeCell ref="A16:B16"/>
    <mergeCell ref="A17:B17"/>
  </mergeCells>
  <printOptions horizontalCentered="1"/>
  <pageMargins left="0.23622047244094491" right="0.23622047244094491" top="0.19685039370078741" bottom="0.35433070866141736" header="0.11811023622047245" footer="0.11811023622047245"/>
  <pageSetup paperSize="8" firstPageNumber="18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18"/>
  <sheetViews>
    <sheetView view="pageBreakPreview" zoomScale="110" zoomScaleNormal="90" zoomScaleSheetLayoutView="110" workbookViewId="0">
      <selection activeCell="D22" sqref="D22:D23"/>
    </sheetView>
  </sheetViews>
  <sheetFormatPr defaultRowHeight="12" x14ac:dyDescent="0.2"/>
  <cols>
    <col min="1" max="1" width="53.5703125" style="4" customWidth="1"/>
    <col min="2" max="3" width="20.85546875" style="4" customWidth="1"/>
    <col min="4" max="4" width="31.5703125" style="4" customWidth="1"/>
    <col min="5" max="5" width="37" style="4" customWidth="1"/>
    <col min="6" max="8" width="9.140625" style="4"/>
    <col min="9" max="9" width="15.5703125" style="4" customWidth="1"/>
    <col min="10" max="10" width="13.140625" style="4" customWidth="1"/>
    <col min="11" max="16384" width="9.140625" style="4"/>
  </cols>
  <sheetData>
    <row r="1" spans="1:5" ht="12" customHeight="1" x14ac:dyDescent="0.2"/>
    <row r="2" spans="1:5" ht="22.5" customHeight="1" x14ac:dyDescent="0.2">
      <c r="A2" s="233" t="s">
        <v>107</v>
      </c>
      <c r="B2" s="233"/>
      <c r="C2" s="233"/>
      <c r="D2" s="233"/>
      <c r="E2" s="233"/>
    </row>
    <row r="3" spans="1:5" ht="12" customHeight="1" thickBot="1" x14ac:dyDescent="0.25"/>
    <row r="4" spans="1:5" ht="96" x14ac:dyDescent="0.2">
      <c r="A4" s="40"/>
      <c r="B4" s="41" t="s">
        <v>88</v>
      </c>
      <c r="C4" s="256" t="s">
        <v>38</v>
      </c>
      <c r="D4" s="47" t="s">
        <v>178</v>
      </c>
      <c r="E4" s="46" t="s">
        <v>179</v>
      </c>
    </row>
    <row r="5" spans="1:5" ht="15" customHeight="1" x14ac:dyDescent="0.2">
      <c r="A5" s="40"/>
      <c r="B5" s="42" t="s">
        <v>87</v>
      </c>
      <c r="C5" s="257"/>
      <c r="D5" s="112">
        <v>0.6</v>
      </c>
      <c r="E5" s="111">
        <v>0.4</v>
      </c>
    </row>
    <row r="6" spans="1:5" ht="36.75" thickBot="1" x14ac:dyDescent="0.25">
      <c r="A6" s="40"/>
      <c r="B6" s="43" t="s">
        <v>39</v>
      </c>
      <c r="C6" s="257"/>
      <c r="D6" s="113" t="s">
        <v>176</v>
      </c>
      <c r="E6" s="114" t="s">
        <v>177</v>
      </c>
    </row>
    <row r="7" spans="1:5" ht="24.75" thickBot="1" x14ac:dyDescent="0.25">
      <c r="A7" s="44" t="s">
        <v>18</v>
      </c>
      <c r="B7" s="44" t="s">
        <v>96</v>
      </c>
      <c r="C7" s="257"/>
      <c r="D7" s="115">
        <v>1</v>
      </c>
      <c r="E7" s="116">
        <v>2</v>
      </c>
    </row>
    <row r="8" spans="1:5" x14ac:dyDescent="0.2">
      <c r="A8" s="65" t="s">
        <v>119</v>
      </c>
      <c r="B8" s="66" t="s">
        <v>111</v>
      </c>
      <c r="C8" s="155">
        <v>100</v>
      </c>
      <c r="D8" s="117" t="s">
        <v>85</v>
      </c>
      <c r="E8" s="153">
        <v>1</v>
      </c>
    </row>
    <row r="9" spans="1:5" x14ac:dyDescent="0.2">
      <c r="A9" s="67" t="s">
        <v>120</v>
      </c>
      <c r="B9" s="68" t="s">
        <v>112</v>
      </c>
      <c r="C9" s="156">
        <v>100</v>
      </c>
      <c r="D9" s="124" t="s">
        <v>85</v>
      </c>
      <c r="E9" s="154">
        <v>1</v>
      </c>
    </row>
    <row r="10" spans="1:5" x14ac:dyDescent="0.2">
      <c r="A10" s="67" t="s">
        <v>121</v>
      </c>
      <c r="B10" s="68" t="s">
        <v>113</v>
      </c>
      <c r="C10" s="156">
        <v>100</v>
      </c>
      <c r="D10" s="124" t="s">
        <v>85</v>
      </c>
      <c r="E10" s="154">
        <v>1</v>
      </c>
    </row>
    <row r="11" spans="1:5" x14ac:dyDescent="0.2">
      <c r="A11" s="67" t="s">
        <v>122</v>
      </c>
      <c r="B11" s="68" t="s">
        <v>114</v>
      </c>
      <c r="C11" s="156">
        <v>100</v>
      </c>
      <c r="D11" s="124" t="s">
        <v>85</v>
      </c>
      <c r="E11" s="154">
        <v>1</v>
      </c>
    </row>
    <row r="12" spans="1:5" x14ac:dyDescent="0.2">
      <c r="A12" s="67" t="s">
        <v>123</v>
      </c>
      <c r="B12" s="68" t="s">
        <v>115</v>
      </c>
      <c r="C12" s="156">
        <v>100</v>
      </c>
      <c r="D12" s="124" t="s">
        <v>85</v>
      </c>
      <c r="E12" s="154">
        <v>1</v>
      </c>
    </row>
    <row r="13" spans="1:5" x14ac:dyDescent="0.2">
      <c r="A13" s="67" t="s">
        <v>124</v>
      </c>
      <c r="B13" s="68" t="s">
        <v>116</v>
      </c>
      <c r="C13" s="156">
        <v>100</v>
      </c>
      <c r="D13" s="124" t="s">
        <v>85</v>
      </c>
      <c r="E13" s="154">
        <v>1</v>
      </c>
    </row>
    <row r="14" spans="1:5" x14ac:dyDescent="0.2">
      <c r="A14" s="67" t="s">
        <v>125</v>
      </c>
      <c r="B14" s="68" t="s">
        <v>117</v>
      </c>
      <c r="C14" s="156">
        <v>100</v>
      </c>
      <c r="D14" s="124" t="s">
        <v>85</v>
      </c>
      <c r="E14" s="154">
        <v>1</v>
      </c>
    </row>
    <row r="15" spans="1:5" ht="24.75" thickBot="1" x14ac:dyDescent="0.25">
      <c r="A15" s="67" t="s">
        <v>126</v>
      </c>
      <c r="B15" s="68" t="s">
        <v>118</v>
      </c>
      <c r="C15" s="156">
        <v>100</v>
      </c>
      <c r="D15" s="124" t="s">
        <v>85</v>
      </c>
      <c r="E15" s="154">
        <v>1</v>
      </c>
    </row>
    <row r="16" spans="1:5" x14ac:dyDescent="0.2">
      <c r="A16" s="261" t="s">
        <v>30</v>
      </c>
      <c r="B16" s="262"/>
      <c r="C16" s="157">
        <v>100</v>
      </c>
      <c r="D16" s="45"/>
      <c r="E16" s="45"/>
    </row>
    <row r="17" spans="1:5" x14ac:dyDescent="0.2">
      <c r="A17" s="263" t="s">
        <v>31</v>
      </c>
      <c r="B17" s="264"/>
      <c r="C17" s="158">
        <v>77.5</v>
      </c>
      <c r="D17" s="45"/>
      <c r="E17" s="45"/>
    </row>
    <row r="18" spans="1:5" ht="40.5" customHeight="1" thickBot="1" x14ac:dyDescent="0.25">
      <c r="A18" s="258" t="s">
        <v>110</v>
      </c>
      <c r="B18" s="259"/>
      <c r="C18" s="159">
        <v>55</v>
      </c>
      <c r="D18" s="260"/>
      <c r="E18" s="260"/>
    </row>
  </sheetData>
  <autoFilter ref="A7:E18"/>
  <mergeCells count="6">
    <mergeCell ref="A2:E2"/>
    <mergeCell ref="C4:C7"/>
    <mergeCell ref="A18:B18"/>
    <mergeCell ref="D18:E18"/>
    <mergeCell ref="A16:B16"/>
    <mergeCell ref="A17:B17"/>
  </mergeCells>
  <conditionalFormatting sqref="A18:B18 A16:A17 A5:B15 D18 D17:E17 A1:E1 D5:E7 A3:E4 A19:XFD1048576 C8:E16 F1:XFD18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8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Мальцева Е.А.</cp:lastModifiedBy>
  <cp:lastPrinted>2021-03-25T04:02:22Z</cp:lastPrinted>
  <dcterms:created xsi:type="dcterms:W3CDTF">2019-03-04T14:54:14Z</dcterms:created>
  <dcterms:modified xsi:type="dcterms:W3CDTF">2021-04-29T09:31:48Z</dcterms:modified>
</cp:coreProperties>
</file>