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755" yWindow="-90" windowWidth="18210" windowHeight="12630" activeTab="1"/>
  </bookViews>
  <sheets>
    <sheet name="Лист1" sheetId="2" r:id="rId1"/>
    <sheet name="Лист1 (2)" sheetId="3" r:id="rId2"/>
  </sheets>
  <definedNames>
    <definedName name="_GoBack" localSheetId="0">Лист1!$P$40</definedName>
    <definedName name="_GoBack" localSheetId="1">'Лист1 (2)'!$P$40</definedName>
    <definedName name="_xlnm.Print_Area" localSheetId="0">Лист1!$A$1:$O$81</definedName>
    <definedName name="_xlnm.Print_Area" localSheetId="1">'Лист1 (2)'!$A$1:$O$81</definedName>
  </definedNames>
  <calcPr calcId="124519"/>
</workbook>
</file>

<file path=xl/calcChain.xml><?xml version="1.0" encoding="utf-8"?>
<calcChain xmlns="http://schemas.openxmlformats.org/spreadsheetml/2006/main">
  <c r="J69" i="3"/>
  <c r="K69" s="1"/>
  <c r="F69"/>
  <c r="J68"/>
  <c r="F68"/>
  <c r="J67"/>
  <c r="I67"/>
  <c r="H67"/>
  <c r="G67"/>
  <c r="E67"/>
  <c r="D67"/>
  <c r="C67"/>
  <c r="J65"/>
  <c r="F65"/>
  <c r="K65" s="1"/>
  <c r="J64"/>
  <c r="K64" s="1"/>
  <c r="F64"/>
  <c r="K63"/>
  <c r="J63"/>
  <c r="F63"/>
  <c r="J62"/>
  <c r="K62" s="1"/>
  <c r="I62"/>
  <c r="H62"/>
  <c r="G62"/>
  <c r="F62"/>
  <c r="E62"/>
  <c r="D62"/>
  <c r="C62"/>
  <c r="J61"/>
  <c r="F61"/>
  <c r="K61" s="1"/>
  <c r="J59"/>
  <c r="K59" s="1"/>
  <c r="F59"/>
  <c r="J58"/>
  <c r="F58"/>
  <c r="K58" s="1"/>
  <c r="J57"/>
  <c r="K57" s="1"/>
  <c r="F57"/>
  <c r="J56"/>
  <c r="F56"/>
  <c r="K56" s="1"/>
  <c r="J55"/>
  <c r="K55" s="1"/>
  <c r="F55"/>
  <c r="I54"/>
  <c r="H54"/>
  <c r="G54"/>
  <c r="E54"/>
  <c r="D54"/>
  <c r="C54"/>
  <c r="J52"/>
  <c r="K52" s="1"/>
  <c r="F52"/>
  <c r="J50"/>
  <c r="F50"/>
  <c r="K50" s="1"/>
  <c r="J49"/>
  <c r="K49" s="1"/>
  <c r="F49"/>
  <c r="J48"/>
  <c r="F48"/>
  <c r="K48" s="1"/>
  <c r="I47"/>
  <c r="H47"/>
  <c r="G47"/>
  <c r="F47"/>
  <c r="C47"/>
  <c r="J45"/>
  <c r="F45"/>
  <c r="K45" s="1"/>
  <c r="J43"/>
  <c r="K43" s="1"/>
  <c r="F43"/>
  <c r="J42"/>
  <c r="F42"/>
  <c r="K42" s="1"/>
  <c r="J41"/>
  <c r="K41" s="1"/>
  <c r="D41"/>
  <c r="F41" s="1"/>
  <c r="J40"/>
  <c r="K40" s="1"/>
  <c r="F40"/>
  <c r="F39" s="1"/>
  <c r="I39"/>
  <c r="H39"/>
  <c r="G39"/>
  <c r="E39"/>
  <c r="C39"/>
  <c r="J38"/>
  <c r="K38" s="1"/>
  <c r="F38"/>
  <c r="J36"/>
  <c r="F36"/>
  <c r="K36" s="1"/>
  <c r="J34"/>
  <c r="K34" s="1"/>
  <c r="F34"/>
  <c r="J32"/>
  <c r="F32"/>
  <c r="K32" s="1"/>
  <c r="J31"/>
  <c r="K31" s="1"/>
  <c r="F31"/>
  <c r="J30"/>
  <c r="F30"/>
  <c r="K30" s="1"/>
  <c r="J29"/>
  <c r="K29" s="1"/>
  <c r="F29"/>
  <c r="J28"/>
  <c r="F28"/>
  <c r="K28" s="1"/>
  <c r="I27"/>
  <c r="H27"/>
  <c r="G27"/>
  <c r="F27"/>
  <c r="E27"/>
  <c r="D27"/>
  <c r="C27"/>
  <c r="J25"/>
  <c r="F25"/>
  <c r="J24"/>
  <c r="K24" s="1"/>
  <c r="F24"/>
  <c r="J21"/>
  <c r="J20" s="1"/>
  <c r="F21"/>
  <c r="I20"/>
  <c r="H20"/>
  <c r="G20"/>
  <c r="E20"/>
  <c r="D20"/>
  <c r="C20"/>
  <c r="J18"/>
  <c r="F18"/>
  <c r="K18" s="1"/>
  <c r="J16"/>
  <c r="K16" s="1"/>
  <c r="F16"/>
  <c r="J14"/>
  <c r="K14" s="1"/>
  <c r="F14"/>
  <c r="J13"/>
  <c r="K13" s="1"/>
  <c r="F13"/>
  <c r="J11"/>
  <c r="F11"/>
  <c r="J10"/>
  <c r="K10" s="1"/>
  <c r="F10"/>
  <c r="J9"/>
  <c r="J8" s="1"/>
  <c r="F9"/>
  <c r="K9" s="1"/>
  <c r="I8"/>
  <c r="H8"/>
  <c r="G8"/>
  <c r="E8"/>
  <c r="D8"/>
  <c r="C8"/>
  <c r="K24" i="2"/>
  <c r="K68" i="3" l="1"/>
  <c r="J47"/>
  <c r="K47" s="1"/>
  <c r="K25"/>
  <c r="J27"/>
  <c r="K27" s="1"/>
  <c r="F8"/>
  <c r="K8" s="1"/>
  <c r="K21"/>
  <c r="C70"/>
  <c r="G70"/>
  <c r="K11"/>
  <c r="H70"/>
  <c r="E70"/>
  <c r="I70"/>
  <c r="F67"/>
  <c r="F20"/>
  <c r="K20" s="1"/>
  <c r="J39"/>
  <c r="K39" s="1"/>
  <c r="F54"/>
  <c r="J54"/>
  <c r="D39"/>
  <c r="D70" s="1"/>
  <c r="H54" i="2"/>
  <c r="I54"/>
  <c r="G54"/>
  <c r="F64"/>
  <c r="K54" i="3" l="1"/>
  <c r="F70"/>
  <c r="J70"/>
  <c r="K67"/>
  <c r="J58" i="2"/>
  <c r="J57"/>
  <c r="J64"/>
  <c r="J63"/>
  <c r="J65"/>
  <c r="G62"/>
  <c r="K70" i="3" l="1"/>
  <c r="J62" i="2"/>
  <c r="D54"/>
  <c r="E54"/>
  <c r="C54"/>
  <c r="F58"/>
  <c r="K58" s="1"/>
  <c r="D41"/>
  <c r="G47" l="1"/>
  <c r="J52" l="1"/>
  <c r="C27" l="1"/>
  <c r="J30"/>
  <c r="J31"/>
  <c r="J13" l="1"/>
  <c r="F61" l="1"/>
  <c r="J69"/>
  <c r="F69"/>
  <c r="J68"/>
  <c r="F68"/>
  <c r="I67"/>
  <c r="H67"/>
  <c r="G67"/>
  <c r="E67"/>
  <c r="D67"/>
  <c r="C67"/>
  <c r="F65"/>
  <c r="F63"/>
  <c r="I62"/>
  <c r="H62"/>
  <c r="E62"/>
  <c r="D62"/>
  <c r="C62"/>
  <c r="J61"/>
  <c r="J59"/>
  <c r="F59"/>
  <c r="J56"/>
  <c r="F56"/>
  <c r="J55"/>
  <c r="F55"/>
  <c r="F57"/>
  <c r="F54" s="1"/>
  <c r="F52"/>
  <c r="K52" s="1"/>
  <c r="J50"/>
  <c r="F50"/>
  <c r="J49"/>
  <c r="F49"/>
  <c r="J48"/>
  <c r="F48"/>
  <c r="I47"/>
  <c r="H47"/>
  <c r="C47"/>
  <c r="J45"/>
  <c r="F45"/>
  <c r="F43"/>
  <c r="J42"/>
  <c r="F42"/>
  <c r="J41"/>
  <c r="F41"/>
  <c r="J40"/>
  <c r="F40"/>
  <c r="I39"/>
  <c r="E39"/>
  <c r="D39"/>
  <c r="C39"/>
  <c r="J38"/>
  <c r="F38"/>
  <c r="J36"/>
  <c r="F36"/>
  <c r="J34"/>
  <c r="F34"/>
  <c r="J32"/>
  <c r="F32"/>
  <c r="G27"/>
  <c r="F31"/>
  <c r="F30"/>
  <c r="K30" s="1"/>
  <c r="J29"/>
  <c r="F29"/>
  <c r="J28"/>
  <c r="F28"/>
  <c r="H27"/>
  <c r="E27"/>
  <c r="D27"/>
  <c r="J25"/>
  <c r="F25"/>
  <c r="J24"/>
  <c r="F24"/>
  <c r="J21"/>
  <c r="F21"/>
  <c r="D20"/>
  <c r="I20"/>
  <c r="H20"/>
  <c r="G20"/>
  <c r="E20"/>
  <c r="C20"/>
  <c r="J18"/>
  <c r="F18"/>
  <c r="J16"/>
  <c r="F16"/>
  <c r="J14"/>
  <c r="F14"/>
  <c r="F13"/>
  <c r="K13" s="1"/>
  <c r="J11"/>
  <c r="F11"/>
  <c r="J10"/>
  <c r="F10"/>
  <c r="H8"/>
  <c r="J9"/>
  <c r="F9"/>
  <c r="I8"/>
  <c r="E8"/>
  <c r="F8" s="1"/>
  <c r="D8"/>
  <c r="C8"/>
  <c r="J54" l="1"/>
  <c r="K10"/>
  <c r="K9"/>
  <c r="K34"/>
  <c r="C70"/>
  <c r="K69"/>
  <c r="F62"/>
  <c r="K32"/>
  <c r="K36"/>
  <c r="I27"/>
  <c r="I70" s="1"/>
  <c r="K48"/>
  <c r="J8"/>
  <c r="K8" s="1"/>
  <c r="K11"/>
  <c r="K25"/>
  <c r="K16"/>
  <c r="K61"/>
  <c r="K18"/>
  <c r="K59"/>
  <c r="K65"/>
  <c r="K57"/>
  <c r="K56"/>
  <c r="K55"/>
  <c r="K64"/>
  <c r="H39"/>
  <c r="H70" s="1"/>
  <c r="J47"/>
  <c r="K29"/>
  <c r="K38"/>
  <c r="K54"/>
  <c r="K31"/>
  <c r="F67"/>
  <c r="K68"/>
  <c r="K50"/>
  <c r="K49"/>
  <c r="F47"/>
  <c r="K42"/>
  <c r="K41"/>
  <c r="F39"/>
  <c r="F27"/>
  <c r="E70"/>
  <c r="K28"/>
  <c r="K45"/>
  <c r="F20"/>
  <c r="K21"/>
  <c r="K40"/>
  <c r="K14"/>
  <c r="K63"/>
  <c r="D70"/>
  <c r="G8"/>
  <c r="G39"/>
  <c r="J20"/>
  <c r="J43"/>
  <c r="K43" s="1"/>
  <c r="J67"/>
  <c r="K47" l="1"/>
  <c r="G70"/>
  <c r="F70"/>
  <c r="K62"/>
  <c r="J27"/>
  <c r="K27" s="1"/>
  <c r="K20"/>
  <c r="J39"/>
  <c r="K67"/>
  <c r="J70" l="1"/>
  <c r="K70" s="1"/>
  <c r="K39"/>
</calcChain>
</file>

<file path=xl/sharedStrings.xml><?xml version="1.0" encoding="utf-8"?>
<sst xmlns="http://schemas.openxmlformats.org/spreadsheetml/2006/main" count="342" uniqueCount="168">
  <si>
    <t>№ п/п</t>
  </si>
  <si>
    <t>тыс.руб.</t>
  </si>
  <si>
    <t>Обеспечение устойчивого развития и повышение эффективности сельского хозяйства</t>
  </si>
  <si>
    <t>Развитие  малого предпринимательства</t>
  </si>
  <si>
    <t>Обеспечение сбалансированности профессионально-квалифицированной структуры спроса и предложения рабочей силы</t>
  </si>
  <si>
    <t>Обеспечение комплексной модернизации муниципальной системы образования, создание условий для обеспечения современного качества образования</t>
  </si>
  <si>
    <t>Повышение эффективности системы организации физкультуры и спорта, создание условий для здорового образа жизни</t>
  </si>
  <si>
    <t>Организация туристических зон</t>
  </si>
  <si>
    <t>Обеспечение общественной безопасности жителей района</t>
  </si>
  <si>
    <t>Обеспечение экологической безопасности жителей района</t>
  </si>
  <si>
    <t>Доступность и комфортность жилья, снижение износа жилфонда</t>
  </si>
  <si>
    <t>Развитие инженерных систем жизнеобеспечения</t>
  </si>
  <si>
    <t>Развитие транспортной системы</t>
  </si>
  <si>
    <t>ВСЕГО:</t>
  </si>
  <si>
    <t>2.</t>
  </si>
  <si>
    <t>4.</t>
  </si>
  <si>
    <t>7.</t>
  </si>
  <si>
    <t>8.</t>
  </si>
  <si>
    <t>10.</t>
  </si>
  <si>
    <t>11.</t>
  </si>
  <si>
    <t>13.</t>
  </si>
  <si>
    <t>14.</t>
  </si>
  <si>
    <t>16.</t>
  </si>
  <si>
    <t>МБ</t>
  </si>
  <si>
    <t>РХ</t>
  </si>
  <si>
    <t>РФ</t>
  </si>
  <si>
    <t>Всего</t>
  </si>
  <si>
    <t>Информация о выполненных мероприятиях</t>
  </si>
  <si>
    <t>Кассовые расходы с начала года</t>
  </si>
  <si>
    <t>Исполнитель</t>
  </si>
  <si>
    <t>1.</t>
  </si>
  <si>
    <t>Непрерывный мониторинг и прогнозирование угроз безопасности жизни в районе</t>
  </si>
  <si>
    <t>5.</t>
  </si>
  <si>
    <t>Повышение эффективности системы здравоохранения путем повышения доступности и качества медицинской помощи, формирования здорового образа жизни</t>
  </si>
  <si>
    <t xml:space="preserve">Муниципальная программа «Развитие агропромышленного комплекса Усть-Абаканского района и социальной сферы на селе  (2014 - 2020 годы)» </t>
  </si>
  <si>
    <t>Подпрограмма «Устойчивое развитие сельских территорий»</t>
  </si>
  <si>
    <t>Муниципальная программа «Развитие субъектов малого и среднего предпринимательства в Усть-Абаканском районе на 2014-2020 годы»</t>
  </si>
  <si>
    <t>Муниципальная программа «Развитие торговли в Усть-Абаканском районе до 2015 года»</t>
  </si>
  <si>
    <t>Муниципальная программа «Культура Усть-Абаканского района (2014-2020 годы)»</t>
  </si>
  <si>
    <t>Подпрограмма «Развитие культурного потенциала Усть-Абаканского района»</t>
  </si>
  <si>
    <t>Муниципальная программа «Доступная среда (2014-2020 годы)»</t>
  </si>
  <si>
    <t>Муниципальная программа «Социальная поддержка граждан (2014-2020 годы)»</t>
  </si>
  <si>
    <t>Подпрограмма «Социальная поддержка старшего поколения»</t>
  </si>
  <si>
    <t>Подпрограмма  «Социальная поддержка детей-сирот и детей, оставшихся без попечения родителей»</t>
  </si>
  <si>
    <t>Подпрограмма  «Организация отдыха и оздоровления детей в Усть-Абаканском районе»</t>
  </si>
  <si>
    <t>Создание эффективной системы предоставления социальных услуг для ветеранов и инвалидов. Создание условий для успешной социализации и эффективной самореализации молодежи</t>
  </si>
  <si>
    <t>Повышение общественной и бытовой культуры населения. Совершенствование архивного дела в Усть-Абаканском районе</t>
  </si>
  <si>
    <t xml:space="preserve">Муниципальная программа «Обеспечение общественного порядка и противодействие преступности в Усть-Абаканском районе  (2014-2020 годы)» </t>
  </si>
  <si>
    <t>Подпрограмма «Профилактика правонарушений, обеспечение безопасности и общественного порядка»</t>
  </si>
  <si>
    <t>Подпрограмма  «Повышение безопасности дорожного движения»</t>
  </si>
  <si>
    <t>Подпрограмма «Профилактика безнадзорности и правонарушений несовершеннолетних»</t>
  </si>
  <si>
    <t xml:space="preserve">Подпрограмма «Дорожное хозяйство» </t>
  </si>
  <si>
    <t>Подпрограмма «Транспортное обслуживание населения»</t>
  </si>
  <si>
    <t xml:space="preserve">Муниципальная программа «Жилище (2014 – 2020 годы)» </t>
  </si>
  <si>
    <t>Подпрограмма «Свой дом»</t>
  </si>
  <si>
    <t xml:space="preserve">Муниципальная программа «Комплексная программа  модернизации и реформирования жилищно-коммунального хозяйства в Усть-Абаканском районе (2014 – 2020 годы)» </t>
  </si>
  <si>
    <t>Подпрограмма «Модернизация объектов коммунальной инфраструктуры»</t>
  </si>
  <si>
    <t>Подпрограмма «Чистая вода»</t>
  </si>
  <si>
    <t>3.</t>
  </si>
  <si>
    <t>6.</t>
  </si>
  <si>
    <t>8.1.</t>
  </si>
  <si>
    <t>8.2.</t>
  </si>
  <si>
    <t>8.3.</t>
  </si>
  <si>
    <t>8.4.</t>
  </si>
  <si>
    <t>8.5.</t>
  </si>
  <si>
    <t>9.</t>
  </si>
  <si>
    <t>12.</t>
  </si>
  <si>
    <t>15.</t>
  </si>
  <si>
    <t>17.</t>
  </si>
  <si>
    <t>18.</t>
  </si>
  <si>
    <t>19.</t>
  </si>
  <si>
    <t>20.</t>
  </si>
  <si>
    <t>20.1.</t>
  </si>
  <si>
    <t>20.2.</t>
  </si>
  <si>
    <t>1.1.</t>
  </si>
  <si>
    <t>1.2.</t>
  </si>
  <si>
    <t>7.1.</t>
  </si>
  <si>
    <t>7.2.</t>
  </si>
  <si>
    <t>7.3.</t>
  </si>
  <si>
    <t>12.1.</t>
  </si>
  <si>
    <t>12.2.</t>
  </si>
  <si>
    <t>12.3.</t>
  </si>
  <si>
    <t>14.1.</t>
  </si>
  <si>
    <t>14.2.</t>
  </si>
  <si>
    <t>14.3.</t>
  </si>
  <si>
    <t>19.1.</t>
  </si>
  <si>
    <t>19.2.</t>
  </si>
  <si>
    <t>Подпрограмма «Создание общих условий функционирования сельского хозяйства»</t>
  </si>
  <si>
    <t>Подпрограмма «Искусство Усть-Абаканского района»</t>
  </si>
  <si>
    <t>12.4.</t>
  </si>
  <si>
    <t>16.1.</t>
  </si>
  <si>
    <t>16.2.</t>
  </si>
  <si>
    <t>16.3.</t>
  </si>
  <si>
    <t>19.3.</t>
  </si>
  <si>
    <t xml:space="preserve">
</t>
  </si>
  <si>
    <t>Сконина К.В. 2-18-52</t>
  </si>
  <si>
    <t>Н.А. Потылицына</t>
  </si>
  <si>
    <t xml:space="preserve">План на год </t>
  </si>
  <si>
    <t>Муниципальная программа</t>
  </si>
  <si>
    <t>Выполнено с начала года % (гр.10 / гр.6 х 100)</t>
  </si>
  <si>
    <t>Муниципальная программа «Противодействие незаконному обороту наркотиков, снижение масштабов наркотизации населения в Усть-Абаканском районе (2014-2020 годы)»</t>
  </si>
  <si>
    <t>Приложение № 1</t>
  </si>
  <si>
    <t>16.4.</t>
  </si>
  <si>
    <t>Подпрограмма «Доступное жилье»</t>
  </si>
  <si>
    <t>Муниципальная программа «Развитие туризма в Усть-Абаканском районе (2014-2020 годы)»</t>
  </si>
  <si>
    <t>Муниципальная программа «Сохранение и развитие малых сел Усть-Абаканского района (2016-2020 годы)»</t>
  </si>
  <si>
    <r>
      <rPr>
        <b/>
        <sz val="12"/>
        <color theme="1"/>
        <rFont val="Times New Roman"/>
        <family val="1"/>
        <charset val="204"/>
      </rPr>
      <t>Улучшение качества питьевой воды и очистки сточных вод</t>
    </r>
    <r>
      <rPr>
        <sz val="12"/>
        <color theme="1"/>
        <rFont val="Times New Roman"/>
        <family val="1"/>
        <charset val="204"/>
      </rPr>
      <t xml:space="preserve"> - Строительство самотечного коллектора от жилых домов по ул. Перспективная до ул. 30 лет Победы п. Усть-Абакан</t>
    </r>
  </si>
  <si>
    <t xml:space="preserve">
</t>
  </si>
  <si>
    <r>
      <t>Обеспечение потребности населения в перевозках пассажиров на социально значимых маршрутах - 605,4</t>
    </r>
    <r>
      <rPr>
        <sz val="12"/>
        <color theme="1"/>
        <rFont val="Times New Roman"/>
        <family val="1"/>
        <charset val="204"/>
      </rPr>
      <t>, в том числе: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Организация межмуниципального транспортного обслуживания населения по маршрутам: №104 Московское-В-Биджа, №113 Расцвет-Тепличный-Зеленое, №115 Калинино-Ташеба-Сапогов, №501 Усть-Абакан-Чарков-Ах-Хол.                        </t>
    </r>
  </si>
  <si>
    <t xml:space="preserve">Заместитель Главы администрации </t>
  </si>
  <si>
    <t>Усть-Абаканского района по финансам и экономике</t>
  </si>
  <si>
    <t>- руководитель УФиЭ администрации Усть-Абаканского района</t>
  </si>
  <si>
    <t>Отчет о реализации муниципальных программ, действующих на территории Усть-Абаканского района за 1 полугодие 2017 года.</t>
  </si>
  <si>
    <r>
      <t>1. Предоставление Усть-Абаканскому обществу инвалидов финансовой поддержки на осуществление уставной деятельности - 151,9</t>
    </r>
    <r>
      <rPr>
        <sz val="12"/>
        <color theme="1"/>
        <rFont val="Times New Roman"/>
        <family val="1"/>
        <charset val="204"/>
      </rPr>
      <t xml:space="preserve">, в том числе: заработная плата - 114,6; страховые взносы - 34,3; услуги связи - 2,1; услуги банка - 0,7, почтовые расходы - 0,2)                                 </t>
    </r>
    <r>
      <rPr>
        <b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2.Другие мероприятия в области системы реабилитации и социальной интеграции ветеранов и инвалидов - 4,0</t>
    </r>
    <r>
      <rPr>
        <sz val="12"/>
        <color theme="1"/>
        <rFont val="Times New Roman"/>
        <family val="1"/>
        <charset val="204"/>
      </rPr>
      <t xml:space="preserve">, в том числе: проведение соревнований по настольным играм среди детей-инвалидов-1,0; проведение районной спартакиады по легкой атлетике среди инвалидов - 1,0; празднование мероприятий 23 февраля и 8 марта - 2,0.                                                                                                                                              </t>
    </r>
  </si>
  <si>
    <r>
      <rPr>
        <b/>
        <u/>
        <sz val="12"/>
        <rFont val="Times New Roman"/>
        <family val="1"/>
        <charset val="204"/>
      </rPr>
      <t>Развитие системы дополнительного образования детей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1.Обеспечение деятельности подведомственных учреждений (Центр дополнительного образования)- 6553,1</t>
    </r>
    <r>
      <rPr>
        <sz val="12"/>
        <rFont val="Times New Roman"/>
        <family val="1"/>
        <charset val="204"/>
      </rPr>
      <t xml:space="preserve">, в т.ч.  ^Субсидии на выполнения муниципального задания средства МБ: оплата труда - 6283,1; услуги связи - 8,1; коммунальные услуги - 143,5; услуги по сод.имущества - 68,8; прочие услуги - 18,0; прочие расходы - 0,5; приобретение мат.запасов - 31,1.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2.Обеспечение деятельности подведомственных учреждений (Усть-Абаканская ДШИ) - 6042,4</t>
    </r>
    <r>
      <rPr>
        <sz val="12"/>
        <rFont val="Times New Roman"/>
        <family val="1"/>
        <charset val="204"/>
      </rPr>
      <t xml:space="preserve">, из них:  ^Субсидии на выполнения муниципального задания из средств МБ: оплата труда - 5515,6; расчеты по прочим выплатам - 6,4; услуги связи - 11,6; коммунальные услуги - 350,0; услуги по сод.имущества - 46,4; прочие услуги - 17,3; прочие расходы - 91,8; приобретение материальных запасов - 3,3.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3.Обеспечение деятельности подведомственных учреждений (Усть-Абаканская СШ) - 8452,2</t>
    </r>
    <r>
      <rPr>
        <sz val="12"/>
        <rFont val="Times New Roman"/>
        <family val="1"/>
        <charset val="204"/>
      </rPr>
      <t xml:space="preserve">, в т.ч.  ^Субсидии на выполнения муниципального задания из средств МБ: оплата труда - 7865,9; услуги связи - 17,0; коммунальные услуги - 257,4; услуги по сод.имущества - 26,2; прочие услуги - 79,5; прочие расходы - 110,1; приобретение мат.запасов - 96,1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12"/>
        <rFont val="Times New Roman"/>
        <family val="1"/>
        <charset val="204"/>
      </rPr>
      <t>Выявление и поддержка одаренных детей и талантливой молодежи</t>
    </r>
    <r>
      <rPr>
        <sz val="12"/>
        <rFont val="Times New Roman"/>
        <family val="1"/>
        <charset val="204"/>
      </rPr>
      <t xml:space="preserve">                                                                                </t>
    </r>
    <r>
      <rPr>
        <b/>
        <sz val="12"/>
        <rFont val="Times New Roman"/>
        <family val="1"/>
        <charset val="204"/>
      </rPr>
      <t>1.Создание условия для обеспечения современного качества образования - 40,0 (РБ)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Участие обучающихся (команд школьников) и их сопровождающих (руководителей) в республиканских, межрегиональных, всероссийских учебно-тренировочных сборах, спортивных соревнованиях, школах для одаренных детей и других международных и всероссийских мероприятиях: поездка в г. Красноярск спортсменов МБОУ "Доможаковская СОШ" , МБОУ Сапоговская СОШ", МБОУ "Расцветская СОШ" транспортные расходы из с-в МБ - 29,5; г.Москва МБОУ Усть-Абаканская СОШ" - 10,5</t>
    </r>
  </si>
  <si>
    <r>
      <rPr>
        <b/>
        <sz val="12"/>
        <color theme="1"/>
        <rFont val="Times New Roman"/>
        <family val="1"/>
        <charset val="204"/>
      </rPr>
      <t xml:space="preserve">Мероприятия, направленные на стимулирование деловой активности хозяйствующих субъектов, осуществляющих торговую деятельность: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За 1 полугодие 2017 г. в районном центре проведены четыре ярмарки выходного дня (21.01.2017г., 18.02.2017г., 18.03.2017г., 22.04.2017г.), с участием 47 субъектов малого бизнеса, сельскохозяйственных  товаров и продуктов ее переработки было реализовано на 1878,9 тыс. руб. </t>
    </r>
  </si>
  <si>
    <r>
      <rPr>
        <b/>
        <sz val="12"/>
        <rFont val="Times New Roman"/>
        <family val="1"/>
        <charset val="204"/>
      </rPr>
      <t>Мероприятия, направленные на патриотическое воспитание граждан - 77,8</t>
    </r>
    <r>
      <rPr>
        <sz val="12"/>
        <rFont val="Times New Roman"/>
        <family val="1"/>
        <charset val="204"/>
      </rPr>
      <t>, в том числе: Проведение спортивных мероприятий среди детей и молодежи патриотической направленности - 9,5; Районный финал военно-спортивной игры "Зарница" - 23,0; Формирование патриотического движения среди детей и молодежи - 2,0; Проведение республиканской военно-спортивной игры "Победа" - 2,0; Конкурс музеев и музейных комнат «Ожили в памяти мгновенья» - 5,0; Физкультурно-оздоровительная работа в образовательных учреждениях - 2,0; Муниципальная акция «Георгиевская ленточка» - 2,0; Конкурс слайдовых презентаций «Отечества достойные сыны» - 3,0; Районный конкурс творческих работ «Письмо неизвестному солдату» - 1,5; Муниципальная акция «Вечный огонь памяти» - 1,5; Муниципальная акция «И помнит мир спасенный» - 1,5;  Военно-полевые сборы старшеклассников - 24,8.</t>
    </r>
  </si>
  <si>
    <r>
      <rPr>
        <b/>
        <sz val="12"/>
        <rFont val="Times New Roman"/>
        <family val="1"/>
        <charset val="204"/>
      </rPr>
      <t>1.Мероприятия по предупреждению и борьбе с социально-значимыми заболеваниями и заболеваниями, представляющими опасность для окружающих - 290,6</t>
    </r>
    <r>
      <rPr>
        <sz val="12"/>
        <rFont val="Times New Roman"/>
        <family val="1"/>
        <charset val="204"/>
      </rPr>
      <t xml:space="preserve">, в том числе: покупка вакцины антирабической – 237,1; имунноглобулин противоклещевой – 52,8; сыворотка противостолбнячная – 0,7.                                                                  </t>
    </r>
    <r>
      <rPr>
        <b/>
        <sz val="12"/>
        <rFont val="Times New Roman"/>
        <family val="1"/>
        <charset val="204"/>
      </rPr>
      <t>2.Мероприятия в области государственной поддержки негосударственных некоммерческих организаций</t>
    </r>
    <r>
      <rPr>
        <sz val="12"/>
        <rFont val="Times New Roman"/>
        <family val="1"/>
        <charset val="204"/>
      </rPr>
      <t xml:space="preserve"> - </t>
    </r>
    <r>
      <rPr>
        <b/>
        <sz val="12"/>
        <rFont val="Times New Roman"/>
        <family val="1"/>
        <charset val="204"/>
      </rPr>
      <t xml:space="preserve">121,7 </t>
    </r>
    <r>
      <rPr>
        <sz val="12"/>
        <rFont val="Times New Roman"/>
        <family val="1"/>
        <charset val="204"/>
      </rPr>
      <t xml:space="preserve">субсидии некоммерческой организаци (Красный крест)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3.Мероприятия, направленные на формирование здорового образа жизни - 6,4 </t>
    </r>
    <r>
      <rPr>
        <sz val="12"/>
        <rFont val="Times New Roman"/>
        <family val="1"/>
        <charset val="204"/>
      </rPr>
      <t xml:space="preserve">(КЗ 2016г. - ГСМ)                                                                                                                                     </t>
    </r>
  </si>
  <si>
    <r>
      <t xml:space="preserve">1.Развитие и поддержка народного творчества - 10,0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1.1. Организация выставок народно-прикладного творчества, в том числе: Районная выставка детского ДПТ. Выставка-конкурс декоративно-прикладного творчества: «Новогоднее настроение», «Моя земля- моя планета», «Из мастеровых в профессионалы», «Бисерные переливы» /оформление выставки-5,0, призы-5,0/                                                                                                                                                                                                                    1.2.Проведение разножанровых фестивалей и конкурсов, в том числе: Районный конкурс «Учитель года».
</t>
    </r>
    <r>
      <rPr>
        <b/>
        <sz val="12"/>
        <rFont val="Times New Roman"/>
        <family val="1"/>
        <charset val="204"/>
      </rPr>
      <t>2.Гармонизация отношений - 5,0</t>
    </r>
    <r>
      <rPr>
        <sz val="12"/>
        <rFont val="Times New Roman"/>
        <family val="1"/>
        <charset val="204"/>
      </rPr>
      <t xml:space="preserve"> приобретение книг</t>
    </r>
  </si>
  <si>
    <r>
      <rPr>
        <b/>
        <sz val="12"/>
        <rFont val="Times New Roman"/>
        <family val="1"/>
        <charset val="204"/>
      </rPr>
      <t>1.Органы местного самоуправления - 1457,1</t>
    </r>
    <r>
      <rPr>
        <sz val="12"/>
        <rFont val="Times New Roman"/>
        <family val="1"/>
        <charset val="204"/>
      </rPr>
      <t xml:space="preserve"> в т.ч. заработная плата - 981,0; страховые взносы - 349,9; услуги связи - 24,1; обслуживание имущества - 7,5; прочие услуги - 25,2; пеня - 2,9; основные средства - 15,1; метериальные запасы - 51,4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2.Обеспечение деятельности подведомственных учреждений - 4307,1</t>
    </r>
    <r>
      <rPr>
        <sz val="12"/>
        <rFont val="Times New Roman"/>
        <family val="1"/>
        <charset val="204"/>
      </rPr>
      <t xml:space="preserve"> в т.ч. заработная плата - 3915,3; страховые взносы - 235,7; услуги связи - 12,7; заправка картриджа - 12,2; прочие услуги - 48,1; пеня - 3,4; основные средства - 4,0; материальные запасы - 75,7.</t>
    </r>
  </si>
  <si>
    <r>
      <rPr>
        <b/>
        <sz val="12"/>
        <rFont val="Times New Roman"/>
        <family val="1"/>
        <charset val="204"/>
      </rPr>
      <t xml:space="preserve">1.Проведение спортивных мероприятий, обеспечение подготовки команд </t>
    </r>
    <r>
      <rPr>
        <sz val="12"/>
        <rFont val="Times New Roman"/>
        <family val="1"/>
        <charset val="204"/>
      </rPr>
      <t xml:space="preserve">- </t>
    </r>
    <r>
      <rPr>
        <b/>
        <sz val="12"/>
        <rFont val="Times New Roman"/>
        <family val="1"/>
        <charset val="204"/>
      </rPr>
      <t>16,9</t>
    </r>
    <r>
      <rPr>
        <sz val="12"/>
        <rFont val="Times New Roman"/>
        <family val="1"/>
        <charset val="204"/>
      </rPr>
      <t xml:space="preserve"> в т.ч.: первенство Красноярского края по рукопашному бою - 1,9; Чемпионат и первенство сибирского федерального округа по спортивному контактному (косики) каратэ г.Барнаул - 5,6; Приз Главы района спортсменам за высокие достижения - 8,8; фестиваль Всероссийского физкультурно-спортивного комплекса "Готов к труду и обороне" - 0,6.
</t>
    </r>
    <r>
      <rPr>
        <b/>
        <sz val="12"/>
        <rFont val="Times New Roman"/>
        <family val="1"/>
        <charset val="204"/>
      </rPr>
      <t>2.Физкультурно-оздоровительная работа с различными категориями населения</t>
    </r>
    <r>
      <rPr>
        <sz val="12"/>
        <rFont val="Times New Roman"/>
        <family val="1"/>
        <charset val="204"/>
      </rPr>
      <t xml:space="preserve"> - </t>
    </r>
    <r>
      <rPr>
        <b/>
        <sz val="12"/>
        <rFont val="Times New Roman"/>
        <family val="1"/>
        <charset val="204"/>
      </rPr>
      <t>59,8</t>
    </r>
    <r>
      <rPr>
        <sz val="12"/>
        <rFont val="Times New Roman"/>
        <family val="1"/>
        <charset val="204"/>
      </rPr>
      <t xml:space="preserve"> в т.ч.: ХСпартакиада Усть-Абаканского района по видам спорта: греко-римская борьба, настольный теннис, мини-футбол, волейбол - 19,7; Районные соревнования по настольным играм среди детей с ограниченными возможностями здоровья - 2,4; Проведение зимнего фестиваля ГТО - 4,1; соревнования посвященные 72-й годовщине Победы в ВОВ - 26,4; Районный турнир по волейболу "Кубок Победы" - 2,1; Районный турнир по футболу "Первая ласточка" - 1,9; Районные соревнования по настольному теннису - 3,2.
</t>
    </r>
  </si>
  <si>
    <r>
      <rPr>
        <b/>
        <sz val="12"/>
        <rFont val="Times New Roman"/>
        <family val="1"/>
        <charset val="204"/>
      </rPr>
      <t>1.Обеспечение развития отрасли туризма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- 449,0</t>
    </r>
    <r>
      <rPr>
        <sz val="12"/>
        <rFont val="Times New Roman"/>
        <family val="1"/>
        <charset val="204"/>
      </rPr>
      <t xml:space="preserve"> в т.ч.: заработная плата - 355,4; страховые взносы - 13,1; услуги связи - 1,8; обслуживание имущества - 16,4; прочие услуги - 14,6; пени - 0,5, гос.пошлина -3,1; ГСМ - 44,1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2. Организация, координация туристической деятельности и продвижения туристического продукта</t>
    </r>
    <r>
      <rPr>
        <sz val="12"/>
        <rFont val="Times New Roman"/>
        <family val="1"/>
        <charset val="204"/>
      </rPr>
      <t xml:space="preserve"> - </t>
    </r>
    <r>
      <rPr>
        <b/>
        <sz val="12"/>
        <rFont val="Times New Roman"/>
        <family val="1"/>
        <charset val="204"/>
      </rPr>
      <t>13,6</t>
    </r>
    <r>
      <rPr>
        <sz val="12"/>
        <rFont val="Times New Roman"/>
        <family val="1"/>
        <charset val="204"/>
      </rPr>
      <t xml:space="preserve"> в т.ч.: Изготовление рекламной полиграфической и иной продукции - 2,6 (изготовление календарей); печать баннера к 10-летию Музея "Салбык" - 4,9; изготовление банера с рекламой туристических объектов Усть - Абаканского района - 6,1.</t>
    </r>
  </si>
  <si>
    <r>
      <rPr>
        <b/>
        <sz val="12"/>
        <color theme="1"/>
        <rFont val="Times New Roman"/>
        <family val="1"/>
        <charset val="204"/>
      </rPr>
      <t xml:space="preserve">1. Предоставление Усть-Абаканскому районному обществу ветеранов финансовой поддержки на осуществление уставной деятельности </t>
    </r>
    <r>
      <rPr>
        <sz val="12"/>
        <color theme="1"/>
        <rFont val="Times New Roman"/>
        <family val="1"/>
        <charset val="204"/>
      </rPr>
      <t xml:space="preserve">- </t>
    </r>
    <r>
      <rPr>
        <b/>
        <sz val="12"/>
        <color theme="1"/>
        <rFont val="Times New Roman"/>
        <family val="1"/>
        <charset val="204"/>
      </rPr>
      <t>134,1</t>
    </r>
    <r>
      <rPr>
        <sz val="12"/>
        <color theme="1"/>
        <rFont val="Times New Roman"/>
        <family val="1"/>
        <charset val="204"/>
      </rPr>
      <t xml:space="preserve"> в т.ч. заработная плата - 93,3; страховые взносы - 30,4; услуги связи - 9,3; услуги сбербанка - 1,1.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 xml:space="preserve">2. Мероприятия в области системы реабилитации и социальной интеграции ветеранов и инвалидов - 3,0 </t>
    </r>
    <r>
      <rPr>
        <sz val="12"/>
        <color theme="1"/>
        <rFont val="Times New Roman"/>
        <family val="1"/>
        <charset val="204"/>
      </rPr>
      <t xml:space="preserve">Цикл мероприятий к "Дню Победы" </t>
    </r>
  </si>
  <si>
    <t>Подпрограмма «Развитие мер социальной поддержки отдельных категорий граждан в Усть-Абаканском районе»</t>
  </si>
  <si>
    <t>Муниципальная программа «Защита населения и территорий Усть-Абаканского района от чрезвычайных ситуаций, обеспечение пожарной безопасности и безопасности людей на водных объектах (2014-2020 годы)»</t>
  </si>
  <si>
    <r>
      <rPr>
        <b/>
        <sz val="12"/>
        <rFont val="Times New Roman"/>
        <family val="1"/>
        <charset val="204"/>
      </rPr>
      <t>Укрепление безопасности и общественного порядка в Усть-Абаканском районе - 3,2</t>
    </r>
    <r>
      <rPr>
        <sz val="12"/>
        <rFont val="Times New Roman"/>
        <family val="1"/>
        <charset val="204"/>
      </rPr>
      <t xml:space="preserve">, из них:                                                                               1.Организация восстановления документов лиц, попавших в сложные жизненные ситуации, (фотографирование, оплата гос.пошлины) - 3,2 </t>
    </r>
  </si>
  <si>
    <r>
      <rPr>
        <b/>
        <sz val="12"/>
        <rFont val="Times New Roman"/>
        <family val="1"/>
        <charset val="204"/>
      </rPr>
      <t>Мероприятия по профилактике безнадзорности и правонарушений несовершеннолетних - 21,5</t>
    </r>
    <r>
      <rPr>
        <sz val="12"/>
        <rFont val="Times New Roman"/>
        <family val="1"/>
        <charset val="204"/>
      </rPr>
      <t>, в т.ч.</t>
    </r>
    <r>
      <rPr>
        <b/>
        <sz val="12"/>
        <rFont val="Times New Roman"/>
        <family val="1"/>
        <charset val="204"/>
      </rPr>
      <t xml:space="preserve">: </t>
    </r>
    <r>
      <rPr>
        <sz val="12"/>
        <rFont val="Times New Roman"/>
        <family val="1"/>
        <charset val="204"/>
      </rPr>
      <t>1.Формирование базы данных несовершеннолетних, состоящих на профилактическом учете в комиссии по ДН и ЗП - 8,7;                                                                                                                                                                                   2.Проведено 8 межведомственных рейдовых мероприятий в 23-х населенных пунктах, в т.ч. по проверке 171-й неблагополучной семьи, имеющей 435 несовершеннолетних ребенка - 12,8</t>
    </r>
  </si>
  <si>
    <r>
      <rPr>
        <b/>
        <sz val="12"/>
        <color theme="1"/>
        <rFont val="Times New Roman"/>
        <family val="1"/>
        <charset val="204"/>
      </rPr>
      <t>1.Обеспечение деятельности УИО - 2692,3</t>
    </r>
    <r>
      <rPr>
        <sz val="12"/>
        <color theme="1"/>
        <rFont val="Times New Roman"/>
        <family val="1"/>
        <charset val="204"/>
      </rPr>
      <t xml:space="preserve"> в т.ч. (заработная плата - 2118,2; страховые взносы - 271,4;  услуги связи - 68,9; ремонт и обслуж.орг.техники - 10,6; обслуживание и обновление программ - 66,4; повышение квалификации - 11,5; материальные запасы - 120,3; конверты - 25,0,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>2.Оценка недвижимости, признание прав и регулирование отношений по государственной и муниципальной собственности - 175,0</t>
    </r>
    <r>
      <rPr>
        <sz val="12"/>
        <color theme="1"/>
        <rFont val="Times New Roman"/>
        <family val="1"/>
        <charset val="204"/>
      </rPr>
      <t xml:space="preserve">, оценка коэффициентов по арендной плате за пользование земельными участками - 80,0; Рыночная оценка объектов недвижимости: -оценка ставок за использование земельными участками - 50,0; -оценка зданий школы, котельной,столовой Мохово - 45,0.
</t>
    </r>
  </si>
  <si>
    <t>Обеспечение инженерной инфраструктурой земельных участков под малоэтажное жилищное строительство</t>
  </si>
  <si>
    <r>
      <rPr>
        <b/>
        <sz val="12"/>
        <color theme="1"/>
        <rFont val="Times New Roman"/>
        <family val="1"/>
        <charset val="204"/>
      </rPr>
      <t>Мероприятия по профилактике злоупотребления наркотиками и их незаконного оборота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К Международному дню борьбы с употреблением наркотических средств и их незаконным оборотом (26 июня) в библиотеках-филиалах МБУК «Усть-Абаканская ЦБС» прошли мероприятия:                                                                ЦДБ акция «Жизни – да! Наркотикам – нет!» для учащихся 1-6 классов; Юношеская Б. показ фильма «В стране доз» для молодежи; Усть-Абаканская Б. филиала №2 урок «Дурман-трава, или обманутые судьбы» для учащихся 6-8-х классов; Московская СБ деловая игра «Старая тема на новый лад или Ваш выбор» для учащихся 5-9 классов; Вершино-Биджинская СБ прошел обзор по страницам газет и журналов «Что говорят, что пишут о наркотиках» для молодежи и учащихся 5-9 классов; Калининская СБ в рамках работы Школы здоровья прошли индивидуальные беседы-предостережения «Внимание: это опасно для жизни!!!» для учащихся 5-9 классов; Чапаевская СБ разговор по душам «Не окажись на кончике иглы» для молодежи и урок протест «Даже не пробуй» для учащихся 1-9 классов; Доможаковская модельная СБ урок-предупреждение «Один раз подумай» с показом презентации для молодежи; Райковская СБ информационный час «Любопытство ценою в жизнь» для учащихся 1-9 классов; Сапоговская СБ акция «Буратино против наркотиков» для учащихся 1-9 классов; Солнечная СБ викторина «Пристрастия, уносящие жизнь» для учащихся 1-4 классов; Ташебинская СБ беседа «Наркомания – знак беды» для учащихся 7-9 классов; Чарковская СБ беседа «Горькие плоды сладкой жизни» для учащихся 5-9 классов; Весенненская СБ беседа «Охотники за здоровьем» для молодежи; Расцветовская СБ час общения «В рабстве у безумия» для учащихся 5-9 классов.
Оформлены выставки:
«Молодежь и книга против наркотиков», Центральная библиотека; «Остановись перед пропастью», Центральная детская библиотека; «Не прикасайся к безумию, выбери жизнь!», Чапаевская СБ; «Знать, чтобы не оступиться», «Умей сказать Нет дурману», Солнечная СБ; «Наркомания – дорога в никуда», Тепличная сельская библиотека.
</t>
    </r>
  </si>
  <si>
    <r>
      <rPr>
        <b/>
        <sz val="12"/>
        <color theme="1"/>
        <rFont val="Times New Roman"/>
        <family val="1"/>
        <charset val="204"/>
      </rPr>
      <t>Обеспечение деятельности органов местного самоуправления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- 2661,5,</t>
    </r>
    <r>
      <rPr>
        <sz val="12"/>
        <color theme="1"/>
        <rFont val="Times New Roman"/>
        <family val="1"/>
        <charset val="204"/>
      </rPr>
      <t xml:space="preserve"> в т.ч.: заработная плата - 2000,0; страховые взносы - 146,6; транспортные услуги - 5,6; прочие выплаты - 4,0; услуги связи - 33,6; коммунальные услуги - 90,3; содержание имущества - 32,9; прочие работы, услуги - 296,6; увеличение стоимости мат.запасов - 43,2; прочие расходы - 0,5; уплата иных платежей - 8,2     </t>
    </r>
  </si>
  <si>
    <r>
      <rPr>
        <b/>
        <sz val="12"/>
        <rFont val="Times New Roman"/>
        <family val="1"/>
        <charset val="204"/>
      </rPr>
      <t>1.Обеспечение деятельности управления землепользования - 2417,6,</t>
    </r>
    <r>
      <rPr>
        <sz val="12"/>
        <rFont val="Times New Roman"/>
        <family val="1"/>
        <charset val="204"/>
      </rPr>
      <t xml:space="preserve"> из них: заработная плата - 1876,9; страховые взносы - 74,0; услуги связи - 68,0; коммунальные услуги - 175,0; прочие услуги - 32,3; прочие расходы - 84,6; приобретение мат.запасов - 97,1; пени - 6,8; гос.пошлина за постановку на учет автомобиля - 2,9.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2.Содержание объекта по утилизации - 247,9, из них:                                                                                                             ^</t>
    </r>
    <r>
      <rPr>
        <sz val="12"/>
        <rFont val="Times New Roman"/>
        <family val="1"/>
        <charset val="204"/>
      </rPr>
      <t xml:space="preserve">Охрана биотермической ямы </t>
    </r>
    <r>
      <rPr>
        <b/>
        <sz val="12"/>
        <rFont val="Times New Roman"/>
        <family val="1"/>
        <charset val="204"/>
      </rPr>
      <t>- 101,2 МБ</t>
    </r>
    <r>
      <rPr>
        <sz val="12"/>
        <rFont val="Times New Roman"/>
        <family val="1"/>
        <charset val="204"/>
      </rPr>
      <t xml:space="preserve">;                                                                                                                                                     ^Осуществление отдельных государственных полномочий по предупреждению и ликвидации болезней животных - </t>
    </r>
    <r>
      <rPr>
        <b/>
        <sz val="12"/>
        <rFont val="Times New Roman"/>
        <family val="1"/>
        <charset val="204"/>
      </rPr>
      <t>146,7 РХ</t>
    </r>
    <r>
      <rPr>
        <sz val="12"/>
        <rFont val="Times New Roman"/>
        <family val="1"/>
        <charset val="204"/>
      </rPr>
      <t xml:space="preserve"> (заработная плата  - 119,2; страховые взносы  - 27,5)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3. Создание общих условий функционирования АПК - 87,0</t>
    </r>
    <r>
      <rPr>
        <sz val="12"/>
        <rFont val="Times New Roman"/>
        <family val="1"/>
        <charset val="204"/>
      </rPr>
      <t xml:space="preserve"> награждение победителей конно-спортивных соревнований, посвященных Дню Победы 9 Мая в аале Райков</t>
    </r>
  </si>
  <si>
    <r>
      <t xml:space="preserve">Мероприятия по сохранению и развитию малых сел: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1.Оплата КЗ за установку малых игровых форм в аал п. Хоных Райковский сельсовет в 2016году - </t>
    </r>
    <r>
      <rPr>
        <b/>
        <sz val="12"/>
        <rFont val="Times New Roman"/>
        <family val="1"/>
        <charset val="204"/>
      </rPr>
      <t>394,0 (РХ)</t>
    </r>
    <r>
      <rPr>
        <sz val="12"/>
        <rFont val="Times New Roman"/>
        <family val="1"/>
        <charset val="204"/>
      </rPr>
      <t xml:space="preserve">
2. Выездная библиотека -1 раз в месяц                                                                                                                                                          3. Проведение праздничных мероприятий: аал Мохов проведены праздничные концерты, посвященные Новому году, 8 Марта, Маслиничные гуляния; аал. Бейка концерты посвященные 8 Марта; аал. Ах-Хол 9 мая поздравили тружеников тыла. 1 июля проводился праздник - День защиты детей.
4. В аале Баинов пробурено 7 скважин. 
</t>
    </r>
  </si>
  <si>
    <r>
      <rPr>
        <b/>
        <sz val="12"/>
        <rFont val="Times New Roman"/>
        <family val="1"/>
        <charset val="204"/>
      </rPr>
      <t xml:space="preserve">Мероприятия в сфере поддержки малого и среднего предпринимательства - 48,7 , из них: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^Повышение профессионального уровня предпринимателей через организацию и проведение семинаров, круглых столов, "голубых огоньков" и других мероприятий - 10,0 (Оплата ООО "Налоги. Бизнес. Право" за проведение семинара для предпринимателей в 2016 г.)                                                                                                                                              ^Организация и проведение районных конкурсов: "Предприниматель года" - 38,7 (цветы, подарки)</t>
    </r>
  </si>
  <si>
    <r>
      <rPr>
        <b/>
        <sz val="12"/>
        <rFont val="Times New Roman"/>
        <family val="1"/>
        <charset val="204"/>
      </rPr>
      <t xml:space="preserve">Обеспечение развития отрасли культуры: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1. Обеспечение деятельности подведомственных учреждений (РДК Дружба, ДК им.Гагарина) </t>
    </r>
    <r>
      <rPr>
        <sz val="12"/>
        <rFont val="Times New Roman"/>
        <family val="1"/>
        <charset val="204"/>
      </rPr>
      <t xml:space="preserve">- </t>
    </r>
    <r>
      <rPr>
        <b/>
        <sz val="12"/>
        <rFont val="Times New Roman"/>
        <family val="1"/>
        <charset val="204"/>
      </rPr>
      <t>5843,8</t>
    </r>
    <r>
      <rPr>
        <sz val="12"/>
        <rFont val="Times New Roman"/>
        <family val="1"/>
        <charset val="204"/>
      </rPr>
      <t xml:space="preserve">, в т.ч.: заработная плата - 3711,7; страховые взносы - 1191,7; услуги связи - 33,1; ком.услуги - 540,8; содержание имущества - 72,9; прочие услуги - 23,8; пеня - 199,1; основные средства - 3,1; матеральные запасы - 67,6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2. Мероприятия по поддержки и развитию культуры, искуства и архивного дела: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Организация и проведение районных фестивалей, конкурсов, согласно календарного плана - </t>
    </r>
    <r>
      <rPr>
        <b/>
        <sz val="12"/>
        <rFont val="Times New Roman"/>
        <family val="1"/>
        <charset val="204"/>
      </rPr>
      <t>243,0</t>
    </r>
    <r>
      <rPr>
        <sz val="12"/>
        <rFont val="Times New Roman"/>
        <family val="1"/>
        <charset val="204"/>
      </rPr>
      <t xml:space="preserve"> ч т.ч.: Конкурс «Пою мое Отечество» - 5,0; «Широкая Масленица» - 8,0; Районный праздник казачьей песни «Широка душа казачья» - 15,0; Республиканский праздник «Чыл Пазы» - 25,0; мероприятия посвящение 72-й годовщине Победы в ВОВ - 160,8; празднование "День защиты детей" - 29,2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3. Государственная поддержка отрасли культуры - 50,0 (РФ)</t>
    </r>
    <r>
      <rPr>
        <sz val="12"/>
        <rFont val="Times New Roman"/>
        <family val="1"/>
        <charset val="204"/>
      </rPr>
      <t xml:space="preserve"> денежное поощрение лучшему работнику культуры МКУ "Усть-Бюрский сельский Дом культуры"
</t>
    </r>
  </si>
  <si>
    <r>
      <rPr>
        <b/>
        <sz val="12"/>
        <rFont val="Times New Roman"/>
        <family val="1"/>
        <charset val="204"/>
      </rPr>
      <t xml:space="preserve">1. Обеспечение деятельности подведомственных учреждений (МБУ культуры "Районный молодежный ресурсный центр") </t>
    </r>
    <r>
      <rPr>
        <sz val="12"/>
        <rFont val="Times New Roman"/>
        <family val="1"/>
        <charset val="204"/>
      </rPr>
      <t xml:space="preserve">- </t>
    </r>
    <r>
      <rPr>
        <b/>
        <sz val="12"/>
        <rFont val="Times New Roman"/>
        <family val="1"/>
        <charset val="204"/>
      </rPr>
      <t xml:space="preserve">437,7 </t>
    </r>
    <r>
      <rPr>
        <sz val="12"/>
        <rFont val="Times New Roman"/>
        <family val="1"/>
        <charset val="204"/>
      </rPr>
      <t xml:space="preserve">в т.ч. заработная плата - 367,4; страховые взносы - 42,2; услуги связи - 14,6; прочие услуги - 2,0; пеня - 11,5.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2. Мероприятия в области молодежной политики - 71,1 </t>
    </r>
    <r>
      <rPr>
        <sz val="12"/>
        <rFont val="Times New Roman"/>
        <family val="1"/>
        <charset val="204"/>
      </rPr>
      <t>в т.ч.ч.: "День открытых дверей ФГБОУ ВЩ "ХГУ им.Н.Ф.Катанова" - 5,0; "Встреча 3-х поколений" - 13,0; День здоровья - 0,3; Районный семейный форум - 2,0; учатие в праздовании 9 мая - 9,1; Районная "Школа КВН" - 7,1; Участие во всероссийской акции "Георгиевская ленточка" - 1,5; Республиканская акция "Свеча памяти" - 4,5; Районный слет активной молодежи "МегаПикник"  - 28,0; Отборочный этап регионального фестиваля "Весна в Хакасии" - 0,6.</t>
    </r>
  </si>
  <si>
    <r>
      <t xml:space="preserve">1.Осуществление государственных полномочий по организации и осуществлению деятельности по опеке и попечительству - 1775,1 (РХ): </t>
    </r>
    <r>
      <rPr>
        <sz val="12"/>
        <rFont val="Times New Roman"/>
        <family val="1"/>
        <charset val="204"/>
      </rPr>
      <t xml:space="preserve">субсидии на выполнения муниципального задания: оплата труда - 1528,6; услуги связи - 47,4; коммунальные услуги - 4,9; аренда - 36,9; услуги по содержанию имущества - 92,9; прочие услуги - 12,1; приобретение материальных запасов - 52,3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2.Предоставление ежемесячных денежных 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 - 18603,3 (РХ)</t>
    </r>
    <r>
      <rPr>
        <sz val="12"/>
        <rFont val="Times New Roman"/>
        <family val="1"/>
        <charset val="204"/>
      </rPr>
      <t xml:space="preserve">, в том числе: Опекунское пособие  281 реб. - 10757,5; вознаграждение приемным семьям 78 чел. - 7845,8.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3.Предоставление жилых помещений детям-сиротам и детям, оставшимся безе попечения родителей, лицам из их числа по договорам найма специализированных жилых помещений - 1220,0 из них 158,6 (РХ), 1061,4 (РФ) </t>
    </r>
    <r>
      <rPr>
        <sz val="12"/>
        <rFont val="Times New Roman"/>
        <family val="1"/>
        <charset val="204"/>
      </rPr>
      <t xml:space="preserve">1 квартира </t>
    </r>
  </si>
  <si>
    <r>
      <t>1.Обеспечение деятельности подведомственных учреждений (МАУ «Усть-Абаканский загородный лагерь Дружба» - 870,6 ^</t>
    </r>
    <r>
      <rPr>
        <sz val="12"/>
        <rFont val="Times New Roman"/>
        <family val="1"/>
        <charset val="204"/>
      </rPr>
      <t xml:space="preserve">Субсидии на выполнения муниципального задания: из средств МБ: оплата труда - 733,8; прочие расходы - 13,1; материальные запасы - 123,7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2.Мероприятия по организации отдыха, оздоровления и занятости несовершеннолетних - 133,0</t>
    </r>
    <r>
      <rPr>
        <sz val="12"/>
        <rFont val="Times New Roman"/>
        <family val="1"/>
        <charset val="204"/>
      </rPr>
      <t xml:space="preserve"> из них: ^Организация временного трудоустройства несовершеннолетних граждан в свободное от учебы время - оплата труда 21чел. (7 учр.) - 61,8; ^Организация деятельности трудового отряда "СУЭК" - 71,2</t>
    </r>
  </si>
  <si>
    <r>
      <rPr>
        <b/>
        <sz val="12"/>
        <rFont val="Times New Roman"/>
        <family val="1"/>
        <charset val="204"/>
      </rPr>
      <t>1. Социальные выплаты гражданам - 1638,2</t>
    </r>
    <r>
      <rPr>
        <sz val="12"/>
        <rFont val="Times New Roman"/>
        <family val="1"/>
        <charset val="204"/>
      </rPr>
      <t xml:space="preserve">,  из них:                                                                                                                       ^Доплаты к пенсиям муниципальным служащим - 1559,6;                                                                                                                  ^Оказание материальной помощи малообеспеченным категориям населения - 37,0 (5 человека);                                                                                                ^Обеспечение мер социальной поддержки специалистов культуры, проживающих в сельской местности - 11,6 (компенсация за комунальные услуги);                                                                                                                                           ^Оказание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(3 человека) - 30,0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2.Осуществление государственных полномочий по выплатам гражданам, имеющим детей - 2349,0 (РХ) ^</t>
    </r>
    <r>
      <rPr>
        <sz val="12"/>
        <rFont val="Times New Roman"/>
        <family val="1"/>
        <charset val="204"/>
      </rPr>
      <t>Компенсация части родительской платы за присмотр и уход за ребенком в муниципальных образовательных организациях</t>
    </r>
  </si>
  <si>
    <r>
      <rPr>
        <b/>
        <sz val="12"/>
        <rFont val="Times New Roman"/>
        <family val="1"/>
        <charset val="204"/>
      </rPr>
      <t>1.Обеспечение деятельности подведомственных учреждений ("Единая дежурная диспетчерская служба") - 733,4</t>
    </r>
    <r>
      <rPr>
        <sz val="12"/>
        <rFont val="Times New Roman"/>
        <family val="1"/>
        <charset val="204"/>
      </rPr>
      <t xml:space="preserve">, из них заработная плата - 702,3, страховые взносы - 31,1.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2.Мероприятия по защите населения Усть-Абаканского района от чрезвычайных ситуаций, пожарной безопасности и безопасности на водных объектах - 4,7,</t>
    </r>
    <r>
      <rPr>
        <sz val="12"/>
        <rFont val="Times New Roman"/>
        <family val="1"/>
        <charset val="204"/>
      </rPr>
      <t xml:space="preserve"> из них: ^Печать топографических карт (предупреждение паводка - 1шт, предупреждение природных пожаров - 1 шт) – 2,6; ^Баннер в ЕДДС – 1,2; ^Баннер - 0,9.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 3.Межбюджетные трансферты на мероприятия по защите населения от чрезвычайных ситуаций, пожарной безопасности и безопасности на водных объектах - 215,0</t>
    </r>
    <r>
      <rPr>
        <sz val="12"/>
        <rFont val="Times New Roman"/>
        <family val="1"/>
        <charset val="204"/>
      </rPr>
      <t>, из них: ^Опашка территории населенных пунктов - 120,0; ^Приобретение специального оборудования и пожарно-технического вооружения - 95,0.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
</t>
    </r>
  </si>
  <si>
    <r>
      <t>Мероприятия по повышению безопасности дорожного движения - 3,0,</t>
    </r>
    <r>
      <rPr>
        <sz val="12"/>
        <rFont val="Times New Roman"/>
        <family val="1"/>
        <charset val="204"/>
      </rPr>
      <t xml:space="preserve"> в т.ч.: Районная олимпиада "Знатоки ПДД" - 3,0 (награждение победителей, призеров); Районный творческий конкурс "Дорожная мозаика"</t>
    </r>
  </si>
  <si>
    <r>
      <rPr>
        <b/>
        <sz val="12"/>
        <rFont val="Times New Roman"/>
        <family val="1"/>
        <charset val="204"/>
      </rPr>
      <t>Переселение граждан из аварийного и непригодного для проживания жилищного фонда - 28598,2:</t>
    </r>
    <r>
      <rPr>
        <sz val="12"/>
        <rFont val="Times New Roman"/>
        <family val="1"/>
        <charset val="204"/>
      </rPr>
      <t xml:space="preserve">                                 трансферты на строительство жилых помещений с целью реализации мероприятий по переселению граждан, проживающих в жилищном фонде, признанном в установленном порядке непригодным для проживания</t>
    </r>
  </si>
  <si>
    <r>
      <rPr>
        <b/>
        <sz val="12"/>
        <color theme="1"/>
        <rFont val="Times New Roman"/>
        <family val="1"/>
        <charset val="204"/>
      </rPr>
      <t>Содействие в обеспеченности жилыми помещениями молодых семей: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1.Проведение консультаций молодым семьям - 21 шт.
2.Формирования списков молодых семей для участия в Программе в 2018г. – 4 семьи.
3.Прием и оформление документов -  4 семьи                                                                                                                                                                                                                   4.Выдано свидетельств в 2017 году - 2 шт                                                                                                                                                                                            
5.Выплата субсидий  молодым семьям получившим свидетельства в 2017 году - 0 семей; </t>
    </r>
  </si>
  <si>
    <r>
      <rPr>
        <b/>
        <sz val="12"/>
        <color theme="1"/>
        <rFont val="Times New Roman"/>
        <family val="1"/>
        <charset val="204"/>
      </rPr>
      <t>1. Улучшение муниципального жилищного фонда</t>
    </r>
    <r>
      <rPr>
        <sz val="12"/>
        <color theme="1"/>
        <rFont val="Times New Roman"/>
        <family val="1"/>
        <charset val="204"/>
      </rPr>
      <t xml:space="preserve"> - </t>
    </r>
    <r>
      <rPr>
        <b/>
        <sz val="12"/>
        <color theme="1"/>
        <rFont val="Times New Roman"/>
        <family val="1"/>
        <charset val="204"/>
      </rPr>
      <t xml:space="preserve">1230,0 </t>
    </r>
    <r>
      <rPr>
        <sz val="12"/>
        <color theme="1"/>
        <rFont val="Times New Roman"/>
        <family val="1"/>
        <charset val="204"/>
      </rPr>
      <t>приобретение дома 1/33кв</t>
    </r>
    <r>
      <rPr>
        <vertAlign val="superscript"/>
        <sz val="12"/>
        <color theme="1"/>
        <rFont val="Times New Roman"/>
        <family val="1"/>
        <charset val="204"/>
      </rPr>
      <t xml:space="preserve">2 </t>
    </r>
    <r>
      <rPr>
        <sz val="12"/>
        <color theme="1"/>
        <rFont val="Times New Roman"/>
        <family val="1"/>
        <charset val="204"/>
      </rPr>
      <t xml:space="preserve">для врача в МО Доможаковский с/с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>2. Поддержка муниципальных программ формирования современной городской среды: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благоустройство дворовых территорий многоквартирных домов;
благоустройство наиболее посещаемой муниципальной территории общего пользования населенного пункта
</t>
    </r>
  </si>
  <si>
    <r>
      <rPr>
        <b/>
        <sz val="12"/>
        <rFont val="Times New Roman"/>
        <family val="1"/>
        <charset val="204"/>
      </rPr>
      <t>Реализация мероприятий республиканской целевой программы "Энергосбережение и повышение энергетической эффективности в Республике Хакасия на 2013-2015 годы и на перспективу до 2020 года", направленных на  энергосбережение и повышение энергетической эффективности - 1644,14, из них 4,0 (МБ), 1640,1 (РХ):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^Монтаж системы  управления СУН-1*45 c преобразователем частоты к насосу - 1 ед. (приобретение и установка) на центральной котельной с. Зеленое - 4,0 (МБ), 396,0 (РХ);                                                                                                            ^Установка энергосберегающего Центробежного насоса Etanorm (ETN) (демонтаж старого и установка нового) с системой управления (приобретение и установка СУН-1*75-1 ед.) на котельной п.Расцвет - 731,7(РХ)                                                                                                                                                                        ^Установка центробежных насосов Etabloc ( ETB) - 2 ед. с системой управления (приобретение и установка ШУН-2*18,5 -1 ед.) на котельной п. Тепличный - 512,4 (РХ)</t>
    </r>
  </si>
  <si>
    <t>Муниципальная программа «Энергосбережение и повышение энергетической эффективности в Усть-Абаканском районе  (2014 - 2020 годы)»</t>
  </si>
  <si>
    <t>Программа «Развитие муниципального имущества в Усть-Абаканском районе (2016-2020 годы)»</t>
  </si>
  <si>
    <t>Подпрограмма «Обеспечение реализации муниципальной программы»</t>
  </si>
  <si>
    <t xml:space="preserve">Муниципальная программа «Развитие транспортной системы Усть-Абаканского района (2014-2020 годы)» </t>
  </si>
  <si>
    <t>Подпрограмма «Переселение жителей Усть-Абаканского района из аварийного и непригодного для проживания жилищного фонда»</t>
  </si>
  <si>
    <t>Подпрограмма «Обеспечение жильем молодых семей»</t>
  </si>
  <si>
    <t>Муниципальная программа «Развитие физической культуры и спорта в Усть-Абаканском районе  (2014 - 2020 годы)»</t>
  </si>
  <si>
    <t>Подпрограмма «Молодежь Усть-Абаканского района»</t>
  </si>
  <si>
    <t>Подпрограмма «Обеспечение реализации муниципальной  программы»</t>
  </si>
  <si>
    <t>Подпрограмма «Наследие Усть-Абаканского района»</t>
  </si>
  <si>
    <t>Муниципальная программа «Повышение эффективности и управления муниципальными финансами Усть-Абаканского района»</t>
  </si>
  <si>
    <t>Муниципальная программа «Профилактика заболеваний и формирование здорового образа жизни (2014-2020 годы)»</t>
  </si>
  <si>
    <t>Муниципальная программа «Развитие  образования  в  Усть-Абаканском районе (2014-2020 годы)»</t>
  </si>
  <si>
    <t>Подпрограмма «Развитие дошкольного, начального, общего, основного общего, среднего образования»</t>
  </si>
  <si>
    <t>Подпрограмма «Развитие системы дополнительного образования детей, выявление и поддержки одаренных детей и молодежи»</t>
  </si>
  <si>
    <t>Подпрограмма «Патриотическое воспитание»</t>
  </si>
  <si>
    <r>
      <t xml:space="preserve">Поддержка объектов коммунальной инфраструктуры - 4271,2 из них 520,8 (МБ), 3750,4 (РХ): </t>
    </r>
    <r>
      <rPr>
        <sz val="12"/>
        <rFont val="Times New Roman"/>
        <family val="1"/>
        <charset val="204"/>
      </rPr>
      <t xml:space="preserve">
^Капитальный ремонт котельного оборудования центральной котельной с. Зеленое /КЗ 2016г./ - 1200,0 (РХ)                                                                                                                                                                                                    ^Капитальный ремонт ЦТП1; Кап ремонт инженерных сетей; Капитальный ремонт котельного оборудования котельных рп Усть-Абакан /КЗ 2016г./- 1632,6 (РХ);                                                                                                                                                                        ^Капитальный ремонт инженерных сетей п. Тепличный, п. Расцвет; Капитальный ремонт котельной п. Расцвет /КЗ 2016г./ - 917,8 (РХ)                                                                                                                                                                 ^Капитальный ремонт котельного оборудования (колосники) а.Доможаков /КЗ 2016г./ - 450,2 (МБ);                                                              ^Приобретение насоса на водозабор ЭЦВ-8/25 с.В-Биджа - 44,1 (МБ);                                                                                           ^Приобретение насосов ЭЦВ (2шт) и ремонт щита управления на водозаборе а.Райков - 26,5 (МБ)</t>
    </r>
  </si>
  <si>
    <r>
      <t>Строительство и реконструкция, содержание, ремонт, капитальный ремонт автомобильных дорог общего пользования местного значения - 8704,0, из них 1809,0 (МБ), 6895,0 (РХ)</t>
    </r>
    <r>
      <rPr>
        <sz val="12"/>
        <rFont val="Times New Roman"/>
        <family val="1"/>
        <charset val="204"/>
      </rPr>
      <t xml:space="preserve">                                                                                    ^Усть-Бюрский с/с - Ремонт ул.Кирова -1809,0 (МБ) ул.Трактовая 1548,6 (РХ)                                                                                                             ^Райковский с/с - Ремонт ул.Линейная п.Тигей - 945,6 (РХ)                                                                                                                      ^Чарковский с/с - Ремонт ул.Мира п.Уйбат 656,4 (РХ), ул.Полевая а.Бейка - 849,4 (РХ)                                                                                                                                                       ^Усть-Абаканский п/с - Ремонт ул.Октябрьская, ул.Гидролизная, ул.Калинина, ул.Щорса. Установка остановочного павильона ул.Калинина. Ремонт тратуаров ул.Добровольского, ул.К.Маркса, ул.Пионерская  - 2895,0 (РХ)</t>
    </r>
    <r>
      <rPr>
        <b/>
        <sz val="12"/>
        <rFont val="Times New Roman"/>
        <family val="1"/>
        <charset val="204"/>
      </rPr>
      <t xml:space="preserve"> </t>
    </r>
  </si>
  <si>
    <r>
      <rPr>
        <b/>
        <u/>
        <sz val="12"/>
        <rFont val="Times New Roman"/>
        <family val="1"/>
        <charset val="204"/>
      </rPr>
      <t>Развитие дошкольного образования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1.Обеспечение деятельности подведомственных учреждений (Дошкольные организации)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- 12487,1</t>
    </r>
    <r>
      <rPr>
        <sz val="12"/>
        <rFont val="Times New Roman"/>
        <family val="1"/>
        <charset val="204"/>
      </rPr>
      <t xml:space="preserve">, из них: Субсидии на выполнения муниципального задания из средств МБ: оплата труда - 7095,1; услуги связи - 22,2; транспортные услуги - 90,5; коммунальные услуги - 3159,8; услуги по сод.имущества - 1176,8; прочие услуги - 309,6; прочие расходы - 201,6; приобретение основных средств - 166,4; приобретение мат.запасов - 265,1.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2.Капитальный ремонт в муниципальных учреждениях, в том числе разработка проектно-сметной документации - 53,9 </t>
    </r>
    <r>
      <rPr>
        <sz val="12"/>
        <rFont val="Times New Roman"/>
        <family val="1"/>
        <charset val="204"/>
      </rPr>
      <t xml:space="preserve">ПСД для кап. ремонта парадного входа с устройством крылец и козырьков-35,0; ремонт системы отопления, водопровода, канализации - 18,9                              </t>
    </r>
    <r>
      <rPr>
        <b/>
        <sz val="12"/>
        <rFont val="Times New Roman"/>
        <family val="1"/>
        <charset val="204"/>
      </rPr>
      <t xml:space="preserve">    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3.Мероприятия по развитию дошкольного образования - 474,9</t>
    </r>
    <r>
      <rPr>
        <sz val="12"/>
        <rFont val="Times New Roman"/>
        <family val="1"/>
        <charset val="204"/>
      </rPr>
      <t xml:space="preserve">: приобретение:                                                                                                                                                                                                                                                                                                                                                        ^Оборудования и инвентаря для медицинских кабинетов - 437,4                                                                                            ^Специальная оценка условий труда - 21,9                                                                                                                 ^Установка АУПС - 10,0                                                                                                                                                                                                                              ^Обработка кровли огнезащитным составом, испытание пожарных кранов, лестниц, ограждений - 5,6                                                             </t>
    </r>
    <r>
      <rPr>
        <b/>
        <sz val="12"/>
        <rFont val="Times New Roman"/>
        <family val="1"/>
        <charset val="204"/>
      </rPr>
      <t xml:space="preserve">4.Обеспечение государственных гарантий реализации прав на получение общедоступного и бесплатного дошкольного образования - 38416,4(РХ): 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^Субсидии на выполнения муниципального задания из средств РХ: на оплату труда - 38390,5; услуги связи - 25,9,                                                                                                                                                                                          </t>
    </r>
    <r>
      <rPr>
        <b/>
        <u/>
        <sz val="12"/>
        <rFont val="Times New Roman"/>
        <family val="1"/>
        <charset val="204"/>
      </rPr>
      <t>Развитие начального общего, основного общего, среднего общего образования</t>
    </r>
    <r>
      <rPr>
        <sz val="12"/>
        <rFont val="Times New Roman"/>
        <family val="1"/>
        <charset val="204"/>
      </rPr>
      <t xml:space="preserve">                                                           </t>
    </r>
    <r>
      <rPr>
        <b/>
        <sz val="12"/>
        <rFont val="Times New Roman"/>
        <family val="1"/>
        <charset val="204"/>
      </rPr>
      <t>1.Обеспечение деятельности подведомственных учреждений (Общеобразовательные организации) - 30613,5</t>
    </r>
    <r>
      <rPr>
        <sz val="12"/>
        <rFont val="Times New Roman"/>
        <family val="1"/>
        <charset val="204"/>
      </rPr>
      <t xml:space="preserve">: из них: Субсидии на выполнения муниципального задания из средств МБ: оплата труда - 4835,4, услуги связи - 90,7, транспортные услуги - 627,0, коммунальные услуги - 13506,0, услуги по сод.имущества - 5223,5, прочие услуги - 828,5, прочие расходы - 512,4, приобретение основных средств - 293,0, приобретение мат.запасов - 4697,0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2. Капитальный ремонт в муниципальных учреждениях, в том числе проектно-сметная документация - 2341,7: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^Замена оконных деревянных блоков на пластиковые - 20,2                                                                                              ^Пожарная безопасность: установка входных, межэтажных, эвакуационных дверей, ремонт АУПС - 508,3                                                                                                                                                                                                       ^Антитеррористическая безопасность: ремонт, восстановление ограждения территории - 250,0                                       ^Устройство детской площадки - 923,7                                                                                                                                                                                                                                                         ^Разработка ПСД и экспертизы сметы на капитальный ремонт здания, спортивного зала - 639,5                                        </t>
    </r>
    <r>
      <rPr>
        <b/>
        <sz val="12"/>
        <rFont val="Times New Roman"/>
        <family val="1"/>
        <charset val="204"/>
      </rPr>
      <t>3. Создание условия для обеспечения современного качества образования - 1385,2</t>
    </r>
    <r>
      <rPr>
        <sz val="12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              ^Установка АУПС - 13,3                                                                                                                                                                                                                           ^Разработка ПСД системы автоматической пожарной сигнализации и оповещение людей о пожаре - 35,0        ^Обработка кровли огнезащитным составом, испытание пожарных кранов, лестниц, ограждений - 754,9                                                                                                                                                                                                                                        ^Обучение по мерам пожарной безопасности - 12,9                                                                                                                                                                                                         ^Определение категории помещения по взраво-пожароопасности - 6,0                                                                                                       ^Проверка качества огнезащитной обработки деревянных конструкций - 13,6                                                                                                                                                  ^Материальные запасы по противопожарной безопасности - 17,7                                                                                                                                                ^Приобретение огнетушителей и знаков - 22,2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 - 69,1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 - 37,5                                                                                                                                                                                           ^Санитарная безопасность:  устройство приточно-вытяжной вентиляции в пищеблоке - 87,1                                                                         ^Антитеррористическая безопасность - установка систем видеонаблюдения - 190                                                                                                                                                      ^Электробезопасность - обучение и аттестация кочегаров, рабочих по бойлеру для работы в котельных - 90,1                                                                                                                                                                                                                                                                                                                                                                                                                          ^Специальная оценка условий труда - 35,8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4.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- 196552,1 (РХ)  </t>
    </r>
    <r>
      <rPr>
        <sz val="12"/>
        <rFont val="Times New Roman"/>
        <family val="1"/>
        <charset val="204"/>
      </rPr>
      <t xml:space="preserve">^Субсидии на выполнения муниципального задания из средств РХ на оплату труда - 192672,8; услуги связи - 582,8; прочие услуги - 96,6; прочие расходы - 6,1; приобретение основных средств - 2156,2; приобретение мат.запасов - 1037,6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5.Реализация мероприятий по развитию общеобразовательных организаций - 655,6, из них: 605,6 (РХ); 50 (МБ)</t>
    </r>
    <r>
      <rPr>
        <sz val="12"/>
        <rFont val="Times New Roman"/>
        <family val="1"/>
        <charset val="204"/>
      </rPr>
      <t xml:space="preserve">, в т.ч.:                                                                                                                                                                                                                                                             ^Благоустройство школьных дворов, школьных зданий, строительство и ремонт школьных туалетов - 605,2 (РХ)                                                                                                                                                                                                    ^Капитальный ремонт здания (ремонт кровли) - 0,4 (РХ)                                                                                                                                                                                                                                                                                                                                                             ^Организация спортивных секций для детей в общеобразовательных учреждениях - 50,0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6. Организация школьного питания - 1749,3</t>
    </r>
    <r>
      <rPr>
        <sz val="12"/>
        <rFont val="Times New Roman"/>
        <family val="1"/>
        <charset val="204"/>
      </rPr>
      <t xml:space="preserve">  2116 чел.- 651,7 (РХ),  2116 чел.- 1097,5(МБ)                      </t>
    </r>
    <r>
      <rPr>
        <b/>
        <u/>
        <sz val="12"/>
        <rFont val="Times New Roman"/>
        <family val="1"/>
        <charset val="204"/>
      </rPr>
      <t>Обеспечение условий развития сферы образования: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1.Органы местного самоуправления - 3271,6</t>
    </r>
    <r>
      <rPr>
        <sz val="12"/>
        <rFont val="Times New Roman"/>
        <family val="1"/>
        <charset val="204"/>
      </rPr>
      <t xml:space="preserve">, в т.ч.: ^Субсидии на обеспечение деятельности средства МБ: оплата труда - 3144,7, услуги связи - 41,0, услуги по сод.имущества - 12,5, прочие услуги - 15,4, приобретение основных средств - 48,0, приобретение мат.запасов - 10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 - 9291,9 </t>
    </r>
    <r>
      <rPr>
        <sz val="12"/>
        <rFont val="Times New Roman"/>
        <family val="1"/>
        <charset val="204"/>
      </rPr>
      <t xml:space="preserve">из них: ^Субсидии на обеспечение деятельности средства МБ: оплата труда - 8178,9, услуги связи - 100,2, коммунальные услуги - 28,3, услуги по сод.имущества - 113,5, прочие услуги - 243,4, прочие расходы - 333,2, приобретение основных средств - 3,3; приобретение мат.запасов - 291,1                                                                                              </t>
    </r>
  </si>
  <si>
    <r>
      <rPr>
        <b/>
        <sz val="12"/>
        <rFont val="Times New Roman"/>
        <family val="1"/>
        <charset val="204"/>
      </rPr>
      <t xml:space="preserve">1. Улучшение жилищных условий граждан, молодых семей и молодых специалистов, проживающих в сельской местности: 1813,2 из них: 226,5 (РБ), 994,7 (РХ), 592,0 (РФ) </t>
    </r>
    <r>
      <rPr>
        <sz val="12"/>
        <rFont val="Times New Roman"/>
        <family val="1"/>
        <charset val="204"/>
      </rPr>
      <t xml:space="preserve">категория "молодые семьи и молодые специалисты" - 2 чел. общая площадь приобретенного жилья составила - 144,8 кв.м.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2.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Обеспечение сельских населенных пунктов объектами социальной и инженерной инфраструктуры: </t>
    </r>
    <r>
      <rPr>
        <sz val="12"/>
        <rFont val="Times New Roman"/>
        <family val="1"/>
        <charset val="204"/>
      </rPr>
      <t xml:space="preserve">формирование пакета документов на изготовление ПСД на капитальный ремонт муниципальных учреждений культуры (п.Расцвет)  </t>
    </r>
    <r>
      <rPr>
        <b/>
        <sz val="12"/>
        <rFont val="Times New Roman"/>
        <family val="1"/>
        <charset val="204"/>
      </rPr>
      <t xml:space="preserve">            </t>
    </r>
  </si>
  <si>
    <r>
      <rPr>
        <b/>
        <sz val="12"/>
        <rFont val="Times New Roman"/>
        <family val="1"/>
        <charset val="204"/>
      </rPr>
      <t>1.Осуществление муниципальных функций в финансовой сфере</t>
    </r>
    <r>
      <rPr>
        <sz val="12"/>
        <rFont val="Times New Roman"/>
        <family val="1"/>
        <charset val="204"/>
      </rPr>
      <t xml:space="preserve"> - обеспечение деятельности УФиЭ - </t>
    </r>
    <r>
      <rPr>
        <b/>
        <sz val="12"/>
        <rFont val="Times New Roman"/>
        <family val="1"/>
        <charset val="204"/>
      </rPr>
      <t>4865,4</t>
    </r>
    <r>
      <rPr>
        <sz val="12"/>
        <rFont val="Times New Roman"/>
        <family val="1"/>
        <charset val="204"/>
      </rPr>
      <t>, в т.ч.: (заработная плата – 3110,0; страховые взносы – 1393,0; услуги связи – 69,1; программное сопровождение – 155,7;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ОСАГО, техосмотр - 3,5; ремонт автомобиля - 17,7; заправка катриджа - 6,0; обучение - 7,8; предрейсовый осмотр - 2,6; прочие услуги – 7,5; приобретение основных средств – 9,4; приобретение мат.запасов –  39,2; имущественный и транспортный налог - 0,5; пени – 43,4).</t>
    </r>
    <r>
      <rPr>
        <sz val="12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2.Выравнивание бюджетной обеспеченности и обеспечение сбалансированности бюджетов муниципальных образований Усть-Абаканского района - 27572,8,</t>
    </r>
    <r>
      <rPr>
        <sz val="12"/>
        <rFont val="Times New Roman"/>
        <family val="1"/>
        <charset val="204"/>
      </rPr>
      <t xml:space="preserve"> из них:                                                                                                   ^Дотации на выравнивание бюджетной обеспеченности поселений - 19562,5                                                                                                                                            ^Иные межбюджетные трансферты на поддержку мер по обеспечению сбалансированности бюджетов поселений - 8010,3  </t>
    </r>
    <r>
      <rPr>
        <sz val="12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3.Обеспечение деятельности подведомственных учреждений (обеспечение деятельности МКУ "Усть-Абаканская районная правовая служба" - 2864,8</t>
    </r>
    <r>
      <rPr>
        <sz val="12"/>
        <rFont val="Times New Roman"/>
        <family val="1"/>
        <charset val="204"/>
      </rPr>
      <t xml:space="preserve">, в т.ч.(заработная плата - 1999,1; страховые взносы  - 640,4;  командировочные – 18,0; услуги связи - 35,6; обслуживание программ - 40,0; заправка катриджа - 5,0; прочие услуги  - 33,8; ОСАГО, предрейсовый осмотр - 16,5; ГСМ – 19,7; основные средства - 1,6 материальные запасы – 35,6; гос.пошлина - 13,8; имущественный и транспортный налог - 0,1; пени - 5,6)    </t>
    </r>
    <r>
      <rPr>
        <sz val="12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4.Осуществление государственных полномочий по образованию и обеспечению деятельности комиссий по делам несовершеннолетних и защите их прав - 166,2(РХ)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5.Осуществление органами местного самоуправления государственных полномочий в области охраны труда - 173,9 (РХ)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6.Осуществление государственных полномочий по созданию, организации и обеспечению деятельности административных комиссий муниципальных образований - 170,5(РХ) </t>
    </r>
    <r>
      <rPr>
        <sz val="12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7.Осуществление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 - 35,3 (РХ)                                                8.Процентные платежи за обслуживание государственных займов и кредитов - 952,4   </t>
    </r>
  </si>
  <si>
    <r>
      <rPr>
        <b/>
        <sz val="12"/>
        <rFont val="Times New Roman"/>
        <family val="1"/>
        <charset val="204"/>
      </rPr>
      <t xml:space="preserve">1.Совершенствование библиотечной деятельности - 7158,9, из них:    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1. Обеспечение деятельности подведомственных учреждений (МБУК «Усть-Абаканская ЦБС») - 6975,7 в т.ч. заработная плата - 5646,3; страховые взносы - 752,0; услуги связи - 129,1; коммунальные услуги - 219,0; содержание имущества - 72,7; установка антивирусной программы - 1,6; пени - 33,1; основные средства - 20,4; материальные запасы - 101,5                                                                                                                                                                    2.Мероприятия по поддержки и развитию культуры, искуства и архивного дела - 183,2 в т.ч. подписка на периодические издания - 108,9; приобретение книг - 74,3.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2.Сохранение культурных ценностей - 631,4 из них 581,4 (МБ); 50 (РФ) </t>
    </r>
    <r>
      <rPr>
        <sz val="12"/>
        <rFont val="Times New Roman"/>
        <family val="1"/>
        <charset val="204"/>
      </rPr>
      <t xml:space="preserve"> 
1.Обеспечение деятельности подведомственных учреждений (МКУК «Усть-Абаканский историко-краеведческий музей») - 360,3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в т.ч. заработная плата - 121,7; страховые взносы - 22,7, услуги связи - 1,5; ремонт газового оборудования - 4,2; пеня - 50,3, основные средства - 8,0; материальные запасы - 151,9                                                                                                                                                                                 2.Обеспечение безопасности музейного фонда и развитие музеев - 20,0 изготовление доолнительных списков погибших (мраморные плиты) для мамериала ВОВ                                                                                                                                                                           3.Мероприятия по поддержки и развитию культуры, искуства и архивного дела - 201,1 в т.ч. спиливание аварийных деревьев - 35,0; организация и демонстрация фейерверка к 9мая - 100,0; рассада - 15,0; раб. по наблюд. за тех.сост.газовой горелки - 15,0; опл. по дог.рабочему - 36,1                                                                                                                                                           4.Государственная поддержка отрасли культуры - 50,0 (РФ) денежное поощрение лучшему работнику культуры МКУ "Доможаковский сельский Дом культуры"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 3.Развитие архивного дела: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1.Арендная плата за пользование помещением под архив - </t>
    </r>
    <r>
      <rPr>
        <b/>
        <sz val="12"/>
        <rFont val="Times New Roman"/>
        <family val="1"/>
        <charset val="204"/>
      </rPr>
      <t xml:space="preserve">99,8;    </t>
    </r>
  </si>
  <si>
    <t>Выписка из отчета о реализации муниципальных программ, действующих на территории Усть-Абаканского района за 1 полугодие 2017 года.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</si>
</sst>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#,##0.00000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164" fontId="4" fillId="0" borderId="1" xfId="0" applyNumberFormat="1" applyFont="1" applyFill="1" applyBorder="1" applyAlignment="1">
      <alignment vertical="top"/>
    </xf>
    <xf numFmtId="164" fontId="5" fillId="0" borderId="1" xfId="0" applyNumberFormat="1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horizontal="left" vertical="top"/>
    </xf>
    <xf numFmtId="0" fontId="3" fillId="0" borderId="0" xfId="0" applyNumberFormat="1" applyFont="1" applyFill="1" applyAlignment="1">
      <alignment wrapText="1"/>
    </xf>
    <xf numFmtId="0" fontId="10" fillId="0" borderId="0" xfId="0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164" fontId="3" fillId="0" borderId="5" xfId="0" applyNumberFormat="1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vertical="top"/>
    </xf>
    <xf numFmtId="164" fontId="2" fillId="0" borderId="1" xfId="0" applyNumberFormat="1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>
      <alignment vertical="top"/>
    </xf>
    <xf numFmtId="164" fontId="2" fillId="0" borderId="0" xfId="0" applyNumberFormat="1" applyFont="1" applyFill="1" applyBorder="1" applyAlignment="1">
      <alignment horizontal="left" vertical="top" wrapText="1"/>
    </xf>
    <xf numFmtId="0" fontId="12" fillId="0" borderId="0" xfId="0" applyFont="1" applyFill="1"/>
    <xf numFmtId="165" fontId="3" fillId="0" borderId="0" xfId="0" applyNumberFormat="1" applyFont="1" applyFill="1" applyAlignment="1">
      <alignment horizontal="right" vertical="top" wrapText="1"/>
    </xf>
    <xf numFmtId="165" fontId="5" fillId="0" borderId="1" xfId="0" applyNumberFormat="1" applyFont="1" applyFill="1" applyBorder="1" applyAlignment="1">
      <alignment horizontal="right" vertical="top"/>
    </xf>
    <xf numFmtId="165" fontId="2" fillId="0" borderId="0" xfId="0" applyNumberFormat="1" applyFont="1" applyFill="1" applyAlignment="1">
      <alignment horizontal="right" vertical="top"/>
    </xf>
    <xf numFmtId="165" fontId="2" fillId="0" borderId="0" xfId="0" applyNumberFormat="1" applyFont="1" applyFill="1" applyBorder="1" applyAlignment="1">
      <alignment horizontal="right" vertical="top"/>
    </xf>
    <xf numFmtId="165" fontId="12" fillId="0" borderId="0" xfId="0" applyNumberFormat="1" applyFont="1" applyFill="1" applyAlignment="1">
      <alignment horizontal="right" vertical="top"/>
    </xf>
    <xf numFmtId="165" fontId="3" fillId="0" borderId="0" xfId="0" applyNumberFormat="1" applyFont="1" applyFill="1" applyAlignment="1">
      <alignment horizontal="right" vertical="top"/>
    </xf>
    <xf numFmtId="164" fontId="3" fillId="0" borderId="0" xfId="0" applyNumberFormat="1" applyFont="1" applyFill="1" applyAlignment="1">
      <alignment horizontal="right" vertical="top" wrapText="1"/>
    </xf>
    <xf numFmtId="164" fontId="2" fillId="0" borderId="0" xfId="0" applyNumberFormat="1" applyFont="1" applyFill="1" applyBorder="1" applyAlignment="1">
      <alignment horizontal="right" vertical="top"/>
    </xf>
    <xf numFmtId="1" fontId="2" fillId="0" borderId="0" xfId="0" applyNumberFormat="1" applyFont="1" applyFill="1" applyBorder="1" applyAlignment="1">
      <alignment horizontal="right" vertical="top"/>
    </xf>
    <xf numFmtId="164" fontId="13" fillId="0" borderId="0" xfId="0" applyNumberFormat="1" applyFont="1" applyFill="1" applyBorder="1" applyAlignment="1">
      <alignment horizontal="right" vertical="top"/>
    </xf>
    <xf numFmtId="1" fontId="13" fillId="0" borderId="0" xfId="0" applyNumberFormat="1" applyFont="1" applyFill="1" applyBorder="1" applyAlignment="1">
      <alignment horizontal="right" vertical="top"/>
    </xf>
    <xf numFmtId="164" fontId="12" fillId="0" borderId="0" xfId="0" applyNumberFormat="1" applyFont="1" applyFill="1" applyAlignment="1">
      <alignment horizontal="right" vertical="top"/>
    </xf>
    <xf numFmtId="164" fontId="3" fillId="0" borderId="0" xfId="0" applyNumberFormat="1" applyFont="1" applyFill="1" applyAlignment="1">
      <alignment horizontal="right" vertical="top"/>
    </xf>
    <xf numFmtId="164" fontId="2" fillId="0" borderId="0" xfId="0" applyNumberFormat="1" applyFont="1" applyFill="1" applyAlignment="1">
      <alignment horizontal="right" vertical="top" wrapText="1"/>
    </xf>
    <xf numFmtId="164" fontId="13" fillId="0" borderId="0" xfId="0" applyNumberFormat="1" applyFont="1" applyFill="1" applyAlignment="1">
      <alignment horizontal="right" vertical="top"/>
    </xf>
    <xf numFmtId="164" fontId="2" fillId="0" borderId="0" xfId="0" applyNumberFormat="1" applyFont="1" applyFill="1" applyAlignment="1">
      <alignment horizontal="right" vertical="top"/>
    </xf>
    <xf numFmtId="165" fontId="2" fillId="0" borderId="0" xfId="0" applyNumberFormat="1" applyFont="1" applyFill="1" applyAlignment="1">
      <alignment horizontal="right" vertical="top" wrapText="1"/>
    </xf>
    <xf numFmtId="165" fontId="13" fillId="0" borderId="0" xfId="0" applyNumberFormat="1" applyFont="1" applyFill="1" applyAlignment="1">
      <alignment horizontal="right" vertical="top"/>
    </xf>
    <xf numFmtId="0" fontId="3" fillId="0" borderId="0" xfId="0" applyNumberFormat="1" applyFont="1" applyFill="1" applyAlignment="1">
      <alignment vertical="top" shrinkToFit="1"/>
    </xf>
    <xf numFmtId="0" fontId="6" fillId="0" borderId="2" xfId="0" applyFont="1" applyFill="1" applyBorder="1" applyAlignment="1">
      <alignment vertical="top" wrapText="1"/>
    </xf>
    <xf numFmtId="165" fontId="3" fillId="0" borderId="1" xfId="0" applyNumberFormat="1" applyFont="1" applyFill="1" applyBorder="1" applyAlignment="1">
      <alignment horizontal="right" vertical="top"/>
    </xf>
    <xf numFmtId="0" fontId="5" fillId="0" borderId="2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164" fontId="10" fillId="0" borderId="1" xfId="0" applyNumberFormat="1" applyFont="1" applyFill="1" applyBorder="1" applyAlignment="1">
      <alignment vertical="top"/>
    </xf>
    <xf numFmtId="164" fontId="10" fillId="0" borderId="0" xfId="0" applyNumberFormat="1" applyFont="1" applyFill="1" applyBorder="1" applyAlignment="1">
      <alignment vertical="top"/>
    </xf>
    <xf numFmtId="0" fontId="10" fillId="0" borderId="0" xfId="0" applyFont="1" applyFill="1"/>
    <xf numFmtId="0" fontId="10" fillId="0" borderId="0" xfId="0" applyFont="1" applyFill="1" applyAlignment="1">
      <alignment wrapText="1"/>
    </xf>
    <xf numFmtId="0" fontId="10" fillId="0" borderId="0" xfId="0" applyNumberFormat="1" applyFont="1" applyFill="1" applyAlignment="1">
      <alignment wrapText="1"/>
    </xf>
    <xf numFmtId="0" fontId="10" fillId="0" borderId="0" xfId="0" applyNumberFormat="1" applyFont="1" applyFill="1"/>
    <xf numFmtId="165" fontId="2" fillId="0" borderId="6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right" vertical="top"/>
    </xf>
    <xf numFmtId="165" fontId="3" fillId="0" borderId="5" xfId="0" applyNumberFormat="1" applyFont="1" applyFill="1" applyBorder="1" applyAlignment="1">
      <alignment horizontal="right" vertical="top"/>
    </xf>
    <xf numFmtId="4" fontId="2" fillId="0" borderId="0" xfId="0" applyNumberFormat="1" applyFont="1" applyFill="1" applyBorder="1" applyAlignment="1">
      <alignment horizontal="right" vertical="top"/>
    </xf>
    <xf numFmtId="165" fontId="2" fillId="0" borderId="1" xfId="0" applyNumberFormat="1" applyFont="1" applyFill="1" applyBorder="1" applyAlignment="1">
      <alignment horizontal="right" vertical="top"/>
    </xf>
    <xf numFmtId="164" fontId="3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/>
    <xf numFmtId="164" fontId="3" fillId="0" borderId="5" xfId="0" applyNumberFormat="1" applyFont="1" applyFill="1" applyBorder="1" applyAlignment="1">
      <alignment vertical="top"/>
    </xf>
    <xf numFmtId="0" fontId="6" fillId="0" borderId="7" xfId="0" applyFont="1" applyFill="1" applyBorder="1" applyAlignment="1">
      <alignment vertical="top" wrapText="1"/>
    </xf>
    <xf numFmtId="165" fontId="4" fillId="0" borderId="5" xfId="0" applyNumberFormat="1" applyFont="1" applyFill="1" applyBorder="1" applyAlignment="1">
      <alignment horizontal="right" vertical="top"/>
    </xf>
    <xf numFmtId="165" fontId="4" fillId="0" borderId="0" xfId="0" applyNumberFormat="1" applyFont="1" applyFill="1" applyBorder="1" applyAlignment="1">
      <alignment horizontal="right" vertical="top"/>
    </xf>
    <xf numFmtId="165" fontId="5" fillId="0" borderId="5" xfId="0" applyNumberFormat="1" applyFont="1" applyFill="1" applyBorder="1" applyAlignment="1">
      <alignment horizontal="right" vertical="top"/>
    </xf>
    <xf numFmtId="164" fontId="11" fillId="0" borderId="5" xfId="0" applyNumberFormat="1" applyFont="1" applyFill="1" applyBorder="1" applyAlignment="1">
      <alignment vertical="top" wrapText="1"/>
    </xf>
    <xf numFmtId="165" fontId="4" fillId="0" borderId="1" xfId="0" applyNumberFormat="1" applyFont="1" applyFill="1" applyBorder="1" applyAlignment="1">
      <alignment horizontal="right" vertical="top"/>
    </xf>
    <xf numFmtId="9" fontId="3" fillId="0" borderId="5" xfId="1" applyFont="1" applyFill="1" applyBorder="1" applyAlignment="1">
      <alignment vertical="top"/>
    </xf>
    <xf numFmtId="9" fontId="7" fillId="0" borderId="5" xfId="1" applyFont="1" applyFill="1" applyBorder="1" applyAlignment="1">
      <alignment horizontal="left" vertical="top" wrapText="1"/>
    </xf>
    <xf numFmtId="165" fontId="5" fillId="0" borderId="5" xfId="1" applyNumberFormat="1" applyFont="1" applyFill="1" applyBorder="1" applyAlignment="1">
      <alignment horizontal="right" vertical="top"/>
    </xf>
    <xf numFmtId="165" fontId="2" fillId="0" borderId="5" xfId="1" applyNumberFormat="1" applyFont="1" applyFill="1" applyBorder="1" applyAlignment="1">
      <alignment horizontal="right" vertical="top"/>
    </xf>
    <xf numFmtId="0" fontId="7" fillId="0" borderId="1" xfId="0" applyFont="1" applyFill="1" applyBorder="1" applyAlignment="1">
      <alignment vertical="top" wrapText="1"/>
    </xf>
    <xf numFmtId="164" fontId="3" fillId="0" borderId="5" xfId="0" applyNumberFormat="1" applyFont="1" applyFill="1" applyBorder="1" applyAlignment="1">
      <alignment horizontal="left" vertical="top"/>
    </xf>
    <xf numFmtId="164" fontId="5" fillId="0" borderId="5" xfId="0" applyNumberFormat="1" applyFont="1" applyFill="1" applyBorder="1" applyAlignment="1">
      <alignment vertical="top" wrapText="1"/>
    </xf>
    <xf numFmtId="164" fontId="7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164" fontId="3" fillId="0" borderId="5" xfId="0" applyNumberFormat="1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vertical="top" wrapText="1"/>
    </xf>
    <xf numFmtId="165" fontId="3" fillId="0" borderId="4" xfId="0" applyNumberFormat="1" applyFont="1" applyFill="1" applyBorder="1" applyAlignment="1">
      <alignment horizontal="right" vertical="top"/>
    </xf>
    <xf numFmtId="0" fontId="7" fillId="0" borderId="2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vertical="top" wrapText="1"/>
    </xf>
    <xf numFmtId="0" fontId="6" fillId="0" borderId="5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9" fillId="0" borderId="2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horizontal="left" vertical="top"/>
    </xf>
    <xf numFmtId="0" fontId="6" fillId="0" borderId="1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vertical="top" wrapText="1"/>
    </xf>
    <xf numFmtId="165" fontId="9" fillId="0" borderId="5" xfId="0" applyNumberFormat="1" applyFont="1" applyFill="1" applyBorder="1" applyAlignment="1">
      <alignment horizontal="right" vertical="top"/>
    </xf>
    <xf numFmtId="49" fontId="3" fillId="0" borderId="1" xfId="0" applyNumberFormat="1" applyFont="1" applyFill="1" applyBorder="1" applyAlignment="1">
      <alignment vertical="top" wrapText="1"/>
    </xf>
    <xf numFmtId="0" fontId="18" fillId="0" borderId="0" xfId="0" applyFont="1" applyAlignment="1">
      <alignment horizontal="center"/>
    </xf>
    <xf numFmtId="0" fontId="18" fillId="0" borderId="0" xfId="0" applyFont="1"/>
    <xf numFmtId="0" fontId="3" fillId="0" borderId="0" xfId="0" applyFont="1" applyAlignment="1">
      <alignment horizontal="left"/>
    </xf>
    <xf numFmtId="165" fontId="2" fillId="0" borderId="0" xfId="0" applyNumberFormat="1" applyFont="1" applyFill="1" applyBorder="1" applyAlignment="1">
      <alignment horizontal="left" vertical="top"/>
    </xf>
    <xf numFmtId="49" fontId="3" fillId="0" borderId="0" xfId="0" applyNumberFormat="1" applyFont="1" applyAlignment="1">
      <alignment horizontal="left"/>
    </xf>
    <xf numFmtId="165" fontId="3" fillId="0" borderId="0" xfId="0" applyNumberFormat="1" applyFont="1" applyFill="1" applyAlignment="1">
      <alignment horizontal="left" vertical="top"/>
    </xf>
    <xf numFmtId="164" fontId="2" fillId="0" borderId="0" xfId="0" applyNumberFormat="1" applyFont="1" applyFill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/>
    </xf>
    <xf numFmtId="164" fontId="2" fillId="0" borderId="5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center" vertical="top"/>
    </xf>
    <xf numFmtId="165" fontId="5" fillId="0" borderId="5" xfId="0" applyNumberFormat="1" applyFont="1" applyFill="1" applyBorder="1" applyAlignment="1">
      <alignment horizontal="right" vertical="top"/>
    </xf>
    <xf numFmtId="165" fontId="4" fillId="0" borderId="5" xfId="0" applyNumberFormat="1" applyFont="1" applyFill="1" applyBorder="1" applyAlignment="1">
      <alignment horizontal="right" vertical="top"/>
    </xf>
    <xf numFmtId="165" fontId="5" fillId="0" borderId="5" xfId="0" applyNumberFormat="1" applyFont="1" applyFill="1" applyBorder="1" applyAlignment="1">
      <alignment horizontal="right" vertical="top"/>
    </xf>
    <xf numFmtId="164" fontId="2" fillId="0" borderId="1" xfId="0" applyNumberFormat="1" applyFont="1" applyFill="1" applyBorder="1" applyAlignment="1">
      <alignment horizontal="right" vertical="top"/>
    </xf>
    <xf numFmtId="165" fontId="2" fillId="0" borderId="1" xfId="0" applyNumberFormat="1" applyFont="1" applyFill="1" applyBorder="1" applyAlignment="1">
      <alignment horizontal="center" vertical="top"/>
    </xf>
    <xf numFmtId="165" fontId="5" fillId="0" borderId="5" xfId="0" applyNumberFormat="1" applyFont="1" applyFill="1" applyBorder="1" applyAlignment="1">
      <alignment horizontal="center" vertical="top"/>
    </xf>
    <xf numFmtId="164" fontId="5" fillId="0" borderId="5" xfId="0" applyNumberFormat="1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right" vertical="top"/>
    </xf>
    <xf numFmtId="164" fontId="15" fillId="0" borderId="1" xfId="0" applyNumberFormat="1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right" vertical="top"/>
    </xf>
    <xf numFmtId="164" fontId="11" fillId="0" borderId="1" xfId="0" applyNumberFormat="1" applyFont="1" applyFill="1" applyBorder="1" applyAlignment="1">
      <alignment horizontal="left" vertical="top" wrapText="1"/>
    </xf>
    <xf numFmtId="165" fontId="5" fillId="0" borderId="1" xfId="0" applyNumberFormat="1" applyFont="1" applyFill="1" applyBorder="1" applyAlignment="1">
      <alignment horizontal="center" vertical="top"/>
    </xf>
    <xf numFmtId="165" fontId="2" fillId="0" borderId="5" xfId="0" applyNumberFormat="1" applyFont="1" applyFill="1" applyBorder="1" applyAlignment="1">
      <alignment horizontal="center" vertical="top"/>
    </xf>
    <xf numFmtId="165" fontId="8" fillId="0" borderId="5" xfId="0" applyNumberFormat="1" applyFont="1" applyFill="1" applyBorder="1" applyAlignment="1">
      <alignment horizontal="right" vertical="top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vertical="top" wrapText="1"/>
    </xf>
    <xf numFmtId="164" fontId="11" fillId="0" borderId="6" xfId="0" applyNumberFormat="1" applyFont="1" applyFill="1" applyBorder="1" applyAlignment="1">
      <alignment vertical="top" wrapText="1"/>
    </xf>
    <xf numFmtId="164" fontId="10" fillId="0" borderId="1" xfId="0" applyNumberFormat="1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vertical="top" wrapText="1"/>
    </xf>
    <xf numFmtId="9" fontId="14" fillId="0" borderId="5" xfId="1" applyFont="1" applyFill="1" applyBorder="1" applyAlignment="1">
      <alignment horizontal="left" vertical="top" wrapText="1"/>
    </xf>
    <xf numFmtId="164" fontId="14" fillId="0" borderId="6" xfId="0" applyNumberFormat="1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164" fontId="14" fillId="0" borderId="1" xfId="0" applyNumberFormat="1" applyFont="1" applyFill="1" applyBorder="1" applyAlignment="1">
      <alignment vertical="top" wrapText="1"/>
    </xf>
    <xf numFmtId="164" fontId="14" fillId="0" borderId="1" xfId="0" applyNumberFormat="1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164" fontId="14" fillId="0" borderId="5" xfId="0" applyNumberFormat="1" applyFont="1" applyFill="1" applyBorder="1" applyAlignment="1">
      <alignment vertical="top" wrapText="1"/>
    </xf>
    <xf numFmtId="0" fontId="10" fillId="0" borderId="0" xfId="0" applyFont="1" applyFill="1" applyAlignment="1">
      <alignment horizontal="right" vertical="center" wrapText="1"/>
    </xf>
    <xf numFmtId="0" fontId="3" fillId="0" borderId="0" xfId="0" applyFont="1" applyAlignment="1">
      <alignment horizontal="left"/>
    </xf>
    <xf numFmtId="164" fontId="5" fillId="0" borderId="5" xfId="0" applyNumberFormat="1" applyFont="1" applyFill="1" applyBorder="1" applyAlignment="1">
      <alignment horizontal="center" vertical="top"/>
    </xf>
    <xf numFmtId="165" fontId="5" fillId="0" borderId="5" xfId="0" applyNumberFormat="1" applyFont="1" applyFill="1" applyBorder="1" applyAlignment="1">
      <alignment horizontal="right" vertical="top"/>
    </xf>
    <xf numFmtId="165" fontId="4" fillId="0" borderId="5" xfId="0" applyNumberFormat="1" applyFont="1" applyFill="1" applyBorder="1" applyAlignment="1">
      <alignment horizontal="right" vertical="top"/>
    </xf>
    <xf numFmtId="164" fontId="3" fillId="0" borderId="5" xfId="0" applyNumberFormat="1" applyFont="1" applyFill="1" applyBorder="1" applyAlignment="1">
      <alignment horizontal="left" vertical="top"/>
    </xf>
    <xf numFmtId="166" fontId="2" fillId="0" borderId="1" xfId="0" applyNumberFormat="1" applyFont="1" applyFill="1" applyBorder="1" applyAlignment="1">
      <alignment horizontal="right" vertical="top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164" fontId="2" fillId="0" borderId="2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164" fontId="5" fillId="0" borderId="5" xfId="0" applyNumberFormat="1" applyFont="1" applyFill="1" applyBorder="1" applyAlignment="1">
      <alignment horizontal="center" vertical="top"/>
    </xf>
    <xf numFmtId="164" fontId="5" fillId="0" borderId="8" xfId="0" applyNumberFormat="1" applyFont="1" applyFill="1" applyBorder="1" applyAlignment="1">
      <alignment horizontal="center" vertical="top"/>
    </xf>
    <xf numFmtId="164" fontId="5" fillId="0" borderId="6" xfId="0" applyNumberFormat="1" applyFont="1" applyFill="1" applyBorder="1" applyAlignment="1">
      <alignment horizontal="center" vertical="top"/>
    </xf>
    <xf numFmtId="165" fontId="5" fillId="0" borderId="5" xfId="0" applyNumberFormat="1" applyFont="1" applyFill="1" applyBorder="1" applyAlignment="1">
      <alignment horizontal="right" vertical="top"/>
    </xf>
    <xf numFmtId="165" fontId="5" fillId="0" borderId="8" xfId="0" applyNumberFormat="1" applyFont="1" applyFill="1" applyBorder="1" applyAlignment="1">
      <alignment horizontal="right" vertical="top"/>
    </xf>
    <xf numFmtId="165" fontId="5" fillId="0" borderId="6" xfId="0" applyNumberFormat="1" applyFont="1" applyFill="1" applyBorder="1" applyAlignment="1">
      <alignment horizontal="right" vertical="top"/>
    </xf>
    <xf numFmtId="165" fontId="4" fillId="0" borderId="5" xfId="0" applyNumberFormat="1" applyFont="1" applyFill="1" applyBorder="1" applyAlignment="1">
      <alignment horizontal="right" vertical="top"/>
    </xf>
    <xf numFmtId="165" fontId="4" fillId="0" borderId="8" xfId="0" applyNumberFormat="1" applyFont="1" applyFill="1" applyBorder="1" applyAlignment="1">
      <alignment horizontal="right" vertical="top"/>
    </xf>
    <xf numFmtId="165" fontId="4" fillId="0" borderId="6" xfId="0" applyNumberFormat="1" applyFont="1" applyFill="1" applyBorder="1" applyAlignment="1">
      <alignment horizontal="right" vertical="top"/>
    </xf>
    <xf numFmtId="164" fontId="4" fillId="0" borderId="5" xfId="0" applyNumberFormat="1" applyFont="1" applyFill="1" applyBorder="1" applyAlignment="1">
      <alignment horizontal="left" vertical="top" wrapText="1"/>
    </xf>
    <xf numFmtId="164" fontId="4" fillId="0" borderId="8" xfId="0" applyNumberFormat="1" applyFont="1" applyFill="1" applyBorder="1" applyAlignment="1">
      <alignment horizontal="left" vertical="top" wrapText="1"/>
    </xf>
    <xf numFmtId="164" fontId="4" fillId="0" borderId="6" xfId="0" applyNumberFormat="1" applyFont="1" applyFill="1" applyBorder="1" applyAlignment="1">
      <alignment horizontal="left" vertical="top" wrapText="1"/>
    </xf>
    <xf numFmtId="164" fontId="3" fillId="0" borderId="5" xfId="0" applyNumberFormat="1" applyFont="1" applyFill="1" applyBorder="1" applyAlignment="1">
      <alignment horizontal="left" vertical="top"/>
    </xf>
    <xf numFmtId="164" fontId="3" fillId="0" borderId="8" xfId="0" applyNumberFormat="1" applyFont="1" applyFill="1" applyBorder="1" applyAlignment="1">
      <alignment horizontal="left" vertical="top"/>
    </xf>
    <xf numFmtId="164" fontId="3" fillId="0" borderId="6" xfId="0" applyNumberFormat="1" applyFont="1" applyFill="1" applyBorder="1" applyAlignment="1">
      <alignment horizontal="left" vertical="top"/>
    </xf>
    <xf numFmtId="164" fontId="11" fillId="0" borderId="5" xfId="0" applyNumberFormat="1" applyFont="1" applyFill="1" applyBorder="1" applyAlignment="1">
      <alignment horizontal="left" vertical="top" wrapText="1"/>
    </xf>
    <xf numFmtId="164" fontId="11" fillId="0" borderId="8" xfId="0" applyNumberFormat="1" applyFont="1" applyFill="1" applyBorder="1" applyAlignment="1">
      <alignment horizontal="left" vertical="top" wrapText="1"/>
    </xf>
    <xf numFmtId="164" fontId="11" fillId="0" borderId="6" xfId="0" applyNumberFormat="1" applyFont="1" applyFill="1" applyBorder="1" applyAlignment="1">
      <alignment horizontal="left" vertical="top" wrapText="1"/>
    </xf>
    <xf numFmtId="0" fontId="12" fillId="0" borderId="0" xfId="0" applyFont="1" applyFill="1" applyAlignment="1">
      <alignment horizontal="righ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Fill="1" applyBorder="1" applyAlignment="1">
      <alignment horizontal="center" vertical="top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4"/>
  <sheetViews>
    <sheetView view="pageBreakPreview" topLeftCell="A35" zoomScale="90" zoomScaleNormal="90" zoomScaleSheetLayoutView="90" zoomScalePageLayoutView="40" workbookViewId="0">
      <selection activeCell="I70" sqref="I70"/>
    </sheetView>
  </sheetViews>
  <sheetFormatPr defaultColWidth="9.140625" defaultRowHeight="16.5"/>
  <cols>
    <col min="1" max="1" width="6.28515625" style="1" customWidth="1"/>
    <col min="2" max="2" width="46.7109375" style="1" customWidth="1"/>
    <col min="3" max="3" width="13.5703125" style="21" customWidth="1"/>
    <col min="4" max="4" width="14" style="21" customWidth="1"/>
    <col min="5" max="5" width="13.28515625" style="21" customWidth="1"/>
    <col min="6" max="6" width="17.42578125" style="18" customWidth="1"/>
    <col min="7" max="7" width="19" style="28" customWidth="1"/>
    <col min="8" max="8" width="18.7109375" style="28" customWidth="1"/>
    <col min="9" max="9" width="16.7109375" style="28" customWidth="1"/>
    <col min="10" max="10" width="15" style="31" customWidth="1"/>
    <col min="11" max="11" width="14.140625" style="103" customWidth="1"/>
    <col min="12" max="12" width="106.5703125" style="41" customWidth="1"/>
    <col min="13" max="13" width="7.42578125" style="1" hidden="1" customWidth="1"/>
    <col min="14" max="14" width="10.140625" style="1" hidden="1" customWidth="1"/>
    <col min="15" max="15" width="9.140625" style="1" hidden="1" customWidth="1"/>
    <col min="16" max="16" width="47.5703125" style="1" customWidth="1"/>
    <col min="17" max="17" width="65.42578125" style="1" customWidth="1"/>
    <col min="18" max="16384" width="9.140625" style="1"/>
  </cols>
  <sheetData>
    <row r="1" spans="1:17" ht="18.75" hidden="1">
      <c r="A1" s="166" t="s">
        <v>101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</row>
    <row r="2" spans="1:17" ht="55.5" customHeight="1">
      <c r="A2" s="178" t="s">
        <v>112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</row>
    <row r="3" spans="1:17" ht="24.75" customHeight="1">
      <c r="A3" s="2"/>
      <c r="B3" s="2"/>
      <c r="C3" s="16"/>
      <c r="D3" s="16"/>
      <c r="E3" s="16"/>
      <c r="F3" s="32"/>
      <c r="G3" s="22"/>
      <c r="H3" s="22"/>
      <c r="I3" s="22"/>
      <c r="J3" s="29"/>
      <c r="K3" s="100"/>
      <c r="L3" s="133" t="s">
        <v>1</v>
      </c>
    </row>
    <row r="4" spans="1:17" s="3" customFormat="1" ht="35.25" customHeight="1">
      <c r="A4" s="167" t="s">
        <v>0</v>
      </c>
      <c r="B4" s="167" t="s">
        <v>98</v>
      </c>
      <c r="C4" s="169" t="s">
        <v>97</v>
      </c>
      <c r="D4" s="170"/>
      <c r="E4" s="170"/>
      <c r="F4" s="171"/>
      <c r="G4" s="140" t="s">
        <v>28</v>
      </c>
      <c r="H4" s="172"/>
      <c r="I4" s="172"/>
      <c r="J4" s="173"/>
      <c r="K4" s="174" t="s">
        <v>99</v>
      </c>
      <c r="L4" s="176" t="s">
        <v>27</v>
      </c>
    </row>
    <row r="5" spans="1:17" s="3" customFormat="1" ht="48" customHeight="1">
      <c r="A5" s="168"/>
      <c r="B5" s="168"/>
      <c r="C5" s="45" t="s">
        <v>23</v>
      </c>
      <c r="D5" s="45" t="s">
        <v>24</v>
      </c>
      <c r="E5" s="45" t="s">
        <v>25</v>
      </c>
      <c r="F5" s="45" t="s">
        <v>26</v>
      </c>
      <c r="G5" s="46" t="s">
        <v>23</v>
      </c>
      <c r="H5" s="46" t="s">
        <v>24</v>
      </c>
      <c r="I5" s="46" t="s">
        <v>25</v>
      </c>
      <c r="J5" s="46" t="s">
        <v>26</v>
      </c>
      <c r="K5" s="175"/>
      <c r="L5" s="177"/>
    </row>
    <row r="6" spans="1:17" s="58" customFormat="1" ht="18.75" customHeight="1">
      <c r="A6" s="53">
        <v>1</v>
      </c>
      <c r="B6" s="54">
        <v>2</v>
      </c>
      <c r="C6" s="55">
        <v>3</v>
      </c>
      <c r="D6" s="55">
        <v>4</v>
      </c>
      <c r="E6" s="55">
        <v>5</v>
      </c>
      <c r="F6" s="55">
        <v>6</v>
      </c>
      <c r="G6" s="56">
        <v>7</v>
      </c>
      <c r="H6" s="57">
        <v>8</v>
      </c>
      <c r="I6" s="57">
        <v>9</v>
      </c>
      <c r="J6" s="57">
        <v>10</v>
      </c>
      <c r="K6" s="57">
        <v>11</v>
      </c>
      <c r="L6" s="56">
        <v>12</v>
      </c>
    </row>
    <row r="7" spans="1:17" ht="27" customHeight="1">
      <c r="A7" s="179" t="s">
        <v>2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1"/>
    </row>
    <row r="8" spans="1:17" ht="76.5" customHeight="1">
      <c r="A8" s="4" t="s">
        <v>30</v>
      </c>
      <c r="B8" s="5" t="s">
        <v>34</v>
      </c>
      <c r="C8" s="17">
        <f>C9+C10</f>
        <v>7533.1</v>
      </c>
      <c r="D8" s="17">
        <f>D9+D10</f>
        <v>2709</v>
      </c>
      <c r="E8" s="17">
        <f>E9+E10</f>
        <v>1359</v>
      </c>
      <c r="F8" s="17">
        <f>E8+D8+C8</f>
        <v>11601.1</v>
      </c>
      <c r="G8" s="17">
        <f>G9+G10</f>
        <v>2832.3411699999997</v>
      </c>
      <c r="H8" s="17">
        <f t="shared" ref="H8:I8" si="0">H9+H10</f>
        <v>1141.42551</v>
      </c>
      <c r="I8" s="17">
        <f t="shared" si="0"/>
        <v>591.99814000000003</v>
      </c>
      <c r="J8" s="17">
        <f>J9+J10</f>
        <v>4565.7648200000003</v>
      </c>
      <c r="K8" s="111">
        <f t="shared" ref="K8:K10" si="1">J8/F8*100</f>
        <v>39.356309487893391</v>
      </c>
      <c r="L8" s="125"/>
    </row>
    <row r="9" spans="1:17" ht="164.25" customHeight="1">
      <c r="A9" s="60" t="s">
        <v>74</v>
      </c>
      <c r="B9" s="61" t="s">
        <v>87</v>
      </c>
      <c r="C9" s="62">
        <v>6787.1</v>
      </c>
      <c r="D9" s="62">
        <v>431</v>
      </c>
      <c r="E9" s="63"/>
      <c r="F9" s="64">
        <f>E9+D9+C9</f>
        <v>7218.1</v>
      </c>
      <c r="G9" s="107">
        <v>2605.8551699999998</v>
      </c>
      <c r="H9" s="107">
        <v>146.72264999999999</v>
      </c>
      <c r="I9" s="107"/>
      <c r="J9" s="17">
        <f t="shared" ref="J9:J10" si="2">G9+H9+I9</f>
        <v>2752.57782</v>
      </c>
      <c r="K9" s="111">
        <f t="shared" si="1"/>
        <v>38.13438190105429</v>
      </c>
      <c r="L9" s="65" t="s">
        <v>131</v>
      </c>
    </row>
    <row r="10" spans="1:17" ht="100.5" customHeight="1">
      <c r="A10" s="4" t="s">
        <v>75</v>
      </c>
      <c r="B10" s="35" t="s">
        <v>35</v>
      </c>
      <c r="C10" s="62">
        <v>746</v>
      </c>
      <c r="D10" s="66">
        <v>2278</v>
      </c>
      <c r="E10" s="66">
        <v>1359</v>
      </c>
      <c r="F10" s="64">
        <f>E10+D10+C10</f>
        <v>4383</v>
      </c>
      <c r="G10" s="107">
        <v>226.48599999999999</v>
      </c>
      <c r="H10" s="107">
        <v>994.70285999999999</v>
      </c>
      <c r="I10" s="107">
        <v>591.99814000000003</v>
      </c>
      <c r="J10" s="17">
        <f t="shared" si="2"/>
        <v>1813.1869999999999</v>
      </c>
      <c r="K10" s="111">
        <f t="shared" si="1"/>
        <v>41.368628793064111</v>
      </c>
      <c r="L10" s="65" t="s">
        <v>164</v>
      </c>
    </row>
    <row r="11" spans="1:17" ht="115.5" customHeight="1">
      <c r="A11" s="67" t="s">
        <v>14</v>
      </c>
      <c r="B11" s="68" t="s">
        <v>105</v>
      </c>
      <c r="C11" s="69">
        <v>29.5</v>
      </c>
      <c r="D11" s="69">
        <v>3267.4</v>
      </c>
      <c r="E11" s="70"/>
      <c r="F11" s="69">
        <f>E11+D11+C11</f>
        <v>3296.9</v>
      </c>
      <c r="G11" s="119">
        <v>0</v>
      </c>
      <c r="H11" s="47">
        <v>393.98</v>
      </c>
      <c r="I11" s="69"/>
      <c r="J11" s="70">
        <f>G11+H11+I11</f>
        <v>393.98</v>
      </c>
      <c r="K11" s="111">
        <f>J11/F11*100</f>
        <v>11.9500136491856</v>
      </c>
      <c r="L11" s="126" t="s">
        <v>132</v>
      </c>
    </row>
    <row r="12" spans="1:17" ht="24.75" customHeight="1">
      <c r="A12" s="140" t="s">
        <v>3</v>
      </c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2"/>
    </row>
    <row r="13" spans="1:17" ht="81.75" customHeight="1">
      <c r="A13" s="6" t="s">
        <v>58</v>
      </c>
      <c r="B13" s="71" t="s">
        <v>36</v>
      </c>
      <c r="C13" s="50">
        <v>460</v>
      </c>
      <c r="D13" s="50"/>
      <c r="E13" s="50"/>
      <c r="F13" s="50">
        <f>E13+D13+C13</f>
        <v>460</v>
      </c>
      <c r="G13" s="50">
        <v>48.678040000000003</v>
      </c>
      <c r="H13" s="50"/>
      <c r="I13" s="50"/>
      <c r="J13" s="50">
        <f>SUM(G13:I13)</f>
        <v>48.678040000000003</v>
      </c>
      <c r="K13" s="101">
        <f>J13*100/F13</f>
        <v>10.582182608695652</v>
      </c>
      <c r="L13" s="125" t="s">
        <v>133</v>
      </c>
      <c r="P13" s="34"/>
      <c r="Q13" s="7"/>
    </row>
    <row r="14" spans="1:17" ht="82.5" customHeight="1">
      <c r="A14" s="6" t="s">
        <v>15</v>
      </c>
      <c r="B14" s="71" t="s">
        <v>37</v>
      </c>
      <c r="C14" s="50">
        <v>145</v>
      </c>
      <c r="D14" s="50">
        <v>104.7</v>
      </c>
      <c r="E14" s="50"/>
      <c r="F14" s="50">
        <f>E14+D14+C14</f>
        <v>249.7</v>
      </c>
      <c r="G14" s="50"/>
      <c r="H14" s="50"/>
      <c r="I14" s="50"/>
      <c r="J14" s="50">
        <f>SUM(G14:I14)</f>
        <v>0</v>
      </c>
      <c r="K14" s="101">
        <f>J14*100/F14</f>
        <v>0</v>
      </c>
      <c r="L14" s="124" t="s">
        <v>115</v>
      </c>
    </row>
    <row r="15" spans="1:17" ht="24.75" customHeight="1">
      <c r="A15" s="140" t="s">
        <v>4</v>
      </c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2"/>
    </row>
    <row r="16" spans="1:17" ht="389.25" customHeight="1">
      <c r="A16" s="72" t="s">
        <v>32</v>
      </c>
      <c r="B16" s="73" t="s">
        <v>155</v>
      </c>
      <c r="C16" s="47">
        <v>64525.631999999998</v>
      </c>
      <c r="D16" s="47">
        <v>1005</v>
      </c>
      <c r="E16" s="47"/>
      <c r="F16" s="47">
        <f>E16+D16+C16</f>
        <v>65530.631999999998</v>
      </c>
      <c r="G16" s="47">
        <v>36255.442969999996</v>
      </c>
      <c r="H16" s="47">
        <v>545.87436000000002</v>
      </c>
      <c r="I16" s="47"/>
      <c r="J16" s="47">
        <f>SUM(G16:I16)</f>
        <v>36801.317329999998</v>
      </c>
      <c r="K16" s="102">
        <f>J16*100/F16</f>
        <v>56.158953769894971</v>
      </c>
      <c r="L16" s="65" t="s">
        <v>165</v>
      </c>
    </row>
    <row r="17" spans="1:16" ht="21.75" customHeight="1">
      <c r="A17" s="140" t="s">
        <v>33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2"/>
    </row>
    <row r="18" spans="1:16" ht="103.5" customHeight="1">
      <c r="A18" s="72" t="s">
        <v>59</v>
      </c>
      <c r="B18" s="74" t="s">
        <v>156</v>
      </c>
      <c r="C18" s="47">
        <v>797.5</v>
      </c>
      <c r="D18" s="47"/>
      <c r="E18" s="47"/>
      <c r="F18" s="47">
        <f>E18+D18+C18</f>
        <v>797.5</v>
      </c>
      <c r="G18" s="47">
        <v>418.68900000000002</v>
      </c>
      <c r="H18" s="47"/>
      <c r="I18" s="47"/>
      <c r="J18" s="47">
        <f>G18+H18+I18</f>
        <v>418.68900000000002</v>
      </c>
      <c r="K18" s="103">
        <f>J18*100/F18</f>
        <v>52.500188087774298</v>
      </c>
      <c r="L18" s="125" t="s">
        <v>117</v>
      </c>
    </row>
    <row r="19" spans="1:16" ht="21.75" customHeight="1">
      <c r="A19" s="140" t="s">
        <v>5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2"/>
    </row>
    <row r="20" spans="1:16" ht="57.75" customHeight="1">
      <c r="A20" s="6" t="s">
        <v>16</v>
      </c>
      <c r="B20" s="75" t="s">
        <v>157</v>
      </c>
      <c r="C20" s="50">
        <f>C21+C24+C25</f>
        <v>171425.42800000001</v>
      </c>
      <c r="D20" s="18">
        <f>D21+D24+D25</f>
        <v>406355.6</v>
      </c>
      <c r="E20" s="50">
        <f>E21+E24+E25</f>
        <v>3704.5</v>
      </c>
      <c r="F20" s="50">
        <f t="shared" ref="F20:J20" si="3">F21+F24+F25</f>
        <v>581485.52799999993</v>
      </c>
      <c r="G20" s="50">
        <f t="shared" si="3"/>
        <v>82232.807870000004</v>
      </c>
      <c r="H20" s="50">
        <f t="shared" si="3"/>
        <v>236225.83544</v>
      </c>
      <c r="I20" s="50">
        <f t="shared" si="3"/>
        <v>0</v>
      </c>
      <c r="J20" s="50">
        <f t="shared" si="3"/>
        <v>318458.64330999996</v>
      </c>
      <c r="K20" s="104">
        <f>J20*100/F20</f>
        <v>54.76639193503712</v>
      </c>
      <c r="L20" s="65"/>
    </row>
    <row r="21" spans="1:16" ht="409.6" customHeight="1">
      <c r="A21" s="160" t="s">
        <v>76</v>
      </c>
      <c r="B21" s="157" t="s">
        <v>158</v>
      </c>
      <c r="C21" s="154">
        <v>127994.446</v>
      </c>
      <c r="D21" s="154">
        <v>406355.6</v>
      </c>
      <c r="E21" s="154">
        <v>3704.5</v>
      </c>
      <c r="F21" s="151">
        <f>E21+D21+C21</f>
        <v>538054.54599999997</v>
      </c>
      <c r="G21" s="154">
        <v>61067.354590000003</v>
      </c>
      <c r="H21" s="154">
        <v>236225.83544</v>
      </c>
      <c r="I21" s="154"/>
      <c r="J21" s="151">
        <f>G21+H21+I21</f>
        <v>297293.19003</v>
      </c>
      <c r="K21" s="148">
        <f>J21*100/F21</f>
        <v>55.253355303869135</v>
      </c>
      <c r="L21" s="163" t="s">
        <v>163</v>
      </c>
    </row>
    <row r="22" spans="1:16" ht="409.5" customHeight="1">
      <c r="A22" s="161"/>
      <c r="B22" s="158"/>
      <c r="C22" s="155"/>
      <c r="D22" s="155"/>
      <c r="E22" s="155"/>
      <c r="F22" s="152"/>
      <c r="G22" s="155"/>
      <c r="H22" s="155"/>
      <c r="I22" s="155"/>
      <c r="J22" s="152"/>
      <c r="K22" s="149"/>
      <c r="L22" s="164"/>
    </row>
    <row r="23" spans="1:16" ht="246" customHeight="1">
      <c r="A23" s="162"/>
      <c r="B23" s="159"/>
      <c r="C23" s="156"/>
      <c r="D23" s="156"/>
      <c r="E23" s="156"/>
      <c r="F23" s="153"/>
      <c r="G23" s="156"/>
      <c r="H23" s="156"/>
      <c r="I23" s="156"/>
      <c r="J23" s="153"/>
      <c r="K23" s="150"/>
      <c r="L23" s="165"/>
      <c r="P23" s="59"/>
    </row>
    <row r="24" spans="1:16" ht="323.25" customHeight="1">
      <c r="A24" s="72" t="s">
        <v>77</v>
      </c>
      <c r="B24" s="76" t="s">
        <v>159</v>
      </c>
      <c r="C24" s="48">
        <v>43229.982000000004</v>
      </c>
      <c r="D24" s="48"/>
      <c r="E24" s="48"/>
      <c r="F24" s="47">
        <f>E24+D24+C24</f>
        <v>43229.982000000004</v>
      </c>
      <c r="G24" s="48">
        <v>21087.673630000001</v>
      </c>
      <c r="H24" s="48"/>
      <c r="I24" s="48"/>
      <c r="J24" s="108">
        <f>I24+H24+G24</f>
        <v>21087.673630000001</v>
      </c>
      <c r="K24" s="112">
        <f>J24*100/F24</f>
        <v>48.780204511766847</v>
      </c>
      <c r="L24" s="123" t="s">
        <v>114</v>
      </c>
    </row>
    <row r="25" spans="1:16" ht="168.75" customHeight="1">
      <c r="A25" s="6" t="s">
        <v>78</v>
      </c>
      <c r="B25" s="77" t="s">
        <v>160</v>
      </c>
      <c r="C25" s="36">
        <v>201</v>
      </c>
      <c r="D25" s="78"/>
      <c r="E25" s="36"/>
      <c r="F25" s="50">
        <f>E25+D25+C25</f>
        <v>201</v>
      </c>
      <c r="G25" s="66">
        <v>77.779650000000004</v>
      </c>
      <c r="H25" s="66"/>
      <c r="I25" s="66"/>
      <c r="J25" s="17">
        <f>I25+H25+G25</f>
        <v>77.779650000000004</v>
      </c>
      <c r="K25" s="101">
        <f>J25*100/F25</f>
        <v>38.696343283582088</v>
      </c>
      <c r="L25" s="65" t="s">
        <v>116</v>
      </c>
    </row>
    <row r="26" spans="1:16" ht="27.75" customHeight="1">
      <c r="A26" s="140" t="s">
        <v>46</v>
      </c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2"/>
    </row>
    <row r="27" spans="1:16" ht="51" customHeight="1">
      <c r="A27" s="72" t="s">
        <v>17</v>
      </c>
      <c r="B27" s="79" t="s">
        <v>38</v>
      </c>
      <c r="C27" s="50">
        <f t="shared" ref="C27:I27" si="4">C28+C29+C30+C31+C32</f>
        <v>46942.1</v>
      </c>
      <c r="D27" s="50">
        <f t="shared" si="4"/>
        <v>210.7</v>
      </c>
      <c r="E27" s="50">
        <f t="shared" si="4"/>
        <v>1814.2</v>
      </c>
      <c r="F27" s="50">
        <f t="shared" si="4"/>
        <v>48967</v>
      </c>
      <c r="G27" s="50">
        <f t="shared" si="4"/>
        <v>20214.79089</v>
      </c>
      <c r="H27" s="50">
        <f t="shared" si="4"/>
        <v>0</v>
      </c>
      <c r="I27" s="50">
        <f t="shared" si="4"/>
        <v>100</v>
      </c>
      <c r="J27" s="50">
        <f>I27+H27+G27</f>
        <v>20314.79089</v>
      </c>
      <c r="K27" s="104">
        <f>J27*100/F27</f>
        <v>41.486696938754669</v>
      </c>
      <c r="L27" s="125"/>
    </row>
    <row r="28" spans="1:16" ht="195.75" customHeight="1">
      <c r="A28" s="72" t="s">
        <v>60</v>
      </c>
      <c r="B28" s="80" t="s">
        <v>39</v>
      </c>
      <c r="C28" s="62">
        <v>12873.5</v>
      </c>
      <c r="D28" s="62"/>
      <c r="E28" s="62">
        <v>50</v>
      </c>
      <c r="F28" s="17">
        <f>E28+D28+C28</f>
        <v>12923.5</v>
      </c>
      <c r="G28" s="66">
        <v>6086.75677</v>
      </c>
      <c r="H28" s="66"/>
      <c r="I28" s="66">
        <v>50</v>
      </c>
      <c r="J28" s="17">
        <f>I28+H28+G28</f>
        <v>6136.75677</v>
      </c>
      <c r="K28" s="101">
        <f>J28*100/F28</f>
        <v>47.48525376252563</v>
      </c>
      <c r="L28" s="125" t="s">
        <v>134</v>
      </c>
    </row>
    <row r="29" spans="1:16" ht="324" customHeight="1">
      <c r="A29" s="72" t="s">
        <v>61</v>
      </c>
      <c r="B29" s="81" t="s">
        <v>154</v>
      </c>
      <c r="C29" s="48">
        <v>18259.099999999999</v>
      </c>
      <c r="D29" s="48"/>
      <c r="E29" s="48">
        <v>176</v>
      </c>
      <c r="F29" s="47">
        <f>E29+D29+C29</f>
        <v>18435.099999999999</v>
      </c>
      <c r="G29" s="48">
        <v>7840.0748899999999</v>
      </c>
      <c r="H29" s="48"/>
      <c r="I29" s="48">
        <v>50</v>
      </c>
      <c r="J29" s="47">
        <f>G29+I29+H29</f>
        <v>7890.0748899999999</v>
      </c>
      <c r="K29" s="102">
        <f>J29*100/F29</f>
        <v>42.799197671832538</v>
      </c>
      <c r="L29" s="125" t="s">
        <v>166</v>
      </c>
      <c r="P29" s="3" t="s">
        <v>94</v>
      </c>
    </row>
    <row r="30" spans="1:16" ht="99.75" customHeight="1">
      <c r="A30" s="72" t="s">
        <v>62</v>
      </c>
      <c r="B30" s="35" t="s">
        <v>88</v>
      </c>
      <c r="C30" s="36">
        <v>178.3</v>
      </c>
      <c r="D30" s="36">
        <v>210.7</v>
      </c>
      <c r="E30" s="36">
        <v>1588.2</v>
      </c>
      <c r="F30" s="50">
        <f>E30+D30+C30</f>
        <v>1977.2</v>
      </c>
      <c r="G30" s="36">
        <v>15</v>
      </c>
      <c r="H30" s="36"/>
      <c r="I30" s="36"/>
      <c r="J30" s="50">
        <f>G30+H30+I30</f>
        <v>15</v>
      </c>
      <c r="K30" s="104">
        <f>J30/F30*100</f>
        <v>0.75864859397127249</v>
      </c>
      <c r="L30" s="127" t="s">
        <v>118</v>
      </c>
    </row>
    <row r="31" spans="1:16" ht="100.5" customHeight="1">
      <c r="A31" s="72" t="s">
        <v>63</v>
      </c>
      <c r="B31" s="82" t="s">
        <v>153</v>
      </c>
      <c r="C31" s="36">
        <v>14306.7</v>
      </c>
      <c r="D31" s="36"/>
      <c r="E31" s="36"/>
      <c r="F31" s="50">
        <f>E31+D31+C31</f>
        <v>14306.7</v>
      </c>
      <c r="G31" s="66">
        <v>5764.20489</v>
      </c>
      <c r="H31" s="66"/>
      <c r="I31" s="66"/>
      <c r="J31" s="17">
        <f>I31+H31+G31</f>
        <v>5764.20489</v>
      </c>
      <c r="K31" s="101">
        <f>J31*100/F31</f>
        <v>40.290247855899679</v>
      </c>
      <c r="L31" s="125" t="s">
        <v>119</v>
      </c>
      <c r="P31" s="8"/>
    </row>
    <row r="32" spans="1:16" ht="153.75" customHeight="1">
      <c r="A32" s="72" t="s">
        <v>64</v>
      </c>
      <c r="B32" s="83" t="s">
        <v>152</v>
      </c>
      <c r="C32" s="36">
        <v>1324.5</v>
      </c>
      <c r="D32" s="36"/>
      <c r="E32" s="50"/>
      <c r="F32" s="50">
        <f>E32+D32+C32</f>
        <v>1324.5</v>
      </c>
      <c r="G32" s="36">
        <v>508.75434000000001</v>
      </c>
      <c r="H32" s="36"/>
      <c r="I32" s="36"/>
      <c r="J32" s="50">
        <f>I32+H32+G32</f>
        <v>508.75434000000001</v>
      </c>
      <c r="K32" s="104">
        <f>J32*100/F32</f>
        <v>38.411048697621744</v>
      </c>
      <c r="L32" s="125" t="s">
        <v>135</v>
      </c>
    </row>
    <row r="33" spans="1:12" ht="24" customHeight="1">
      <c r="A33" s="140" t="s">
        <v>6</v>
      </c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2"/>
    </row>
    <row r="34" spans="1:12" ht="182.25" customHeight="1">
      <c r="A34" s="6" t="s">
        <v>65</v>
      </c>
      <c r="B34" s="75" t="s">
        <v>151</v>
      </c>
      <c r="C34" s="50">
        <v>616.4</v>
      </c>
      <c r="D34" s="18"/>
      <c r="E34" s="36"/>
      <c r="F34" s="50">
        <f>E34+D34+C34</f>
        <v>616.4</v>
      </c>
      <c r="G34" s="109">
        <v>76.709239999999994</v>
      </c>
      <c r="H34" s="109"/>
      <c r="I34" s="109"/>
      <c r="J34" s="109">
        <f>I34+H34+G34</f>
        <v>76.709239999999994</v>
      </c>
      <c r="K34" s="104">
        <f>J34*100/F34</f>
        <v>12.444717715768981</v>
      </c>
      <c r="L34" s="125" t="s">
        <v>120</v>
      </c>
    </row>
    <row r="35" spans="1:12" ht="20.25" customHeight="1">
      <c r="A35" s="140" t="s">
        <v>7</v>
      </c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2"/>
    </row>
    <row r="36" spans="1:12" ht="114.75" customHeight="1">
      <c r="A36" s="6" t="s">
        <v>18</v>
      </c>
      <c r="B36" s="75" t="s">
        <v>104</v>
      </c>
      <c r="C36" s="50">
        <v>1160.9000000000001</v>
      </c>
      <c r="D36" s="50">
        <v>2000</v>
      </c>
      <c r="E36" s="50"/>
      <c r="F36" s="50">
        <f>E36+D36+C36</f>
        <v>3160.9</v>
      </c>
      <c r="G36" s="50">
        <v>462.60475000000002</v>
      </c>
      <c r="H36" s="50"/>
      <c r="I36" s="50"/>
      <c r="J36" s="50">
        <f>G36+I36+H36</f>
        <v>462.60475000000002</v>
      </c>
      <c r="K36" s="104">
        <f>J36/F36*100</f>
        <v>14.635222563194027</v>
      </c>
      <c r="L36" s="125" t="s">
        <v>121</v>
      </c>
    </row>
    <row r="37" spans="1:12" ht="24.75" customHeight="1">
      <c r="A37" s="140" t="s">
        <v>45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2"/>
    </row>
    <row r="38" spans="1:12" ht="117.75" customHeight="1">
      <c r="A38" s="6" t="s">
        <v>19</v>
      </c>
      <c r="B38" s="75" t="s">
        <v>40</v>
      </c>
      <c r="C38" s="50">
        <v>390</v>
      </c>
      <c r="D38" s="36"/>
      <c r="E38" s="50"/>
      <c r="F38" s="50">
        <f>E38+D38+C38</f>
        <v>390</v>
      </c>
      <c r="G38" s="50">
        <v>155.941</v>
      </c>
      <c r="H38" s="50"/>
      <c r="I38" s="50"/>
      <c r="J38" s="50">
        <f>I38+H38+G38</f>
        <v>155.941</v>
      </c>
      <c r="K38" s="104">
        <f t="shared" ref="K38:K43" si="5">J38*100/F38</f>
        <v>39.984871794871793</v>
      </c>
      <c r="L38" s="122" t="s">
        <v>113</v>
      </c>
    </row>
    <row r="39" spans="1:12" ht="50.25" customHeight="1">
      <c r="A39" s="6" t="s">
        <v>66</v>
      </c>
      <c r="B39" s="71" t="s">
        <v>41</v>
      </c>
      <c r="C39" s="50">
        <f>C40+C41+C42+C43</f>
        <v>7560.0294800000001</v>
      </c>
      <c r="D39" s="50">
        <f>D40+D41+D42+D43</f>
        <v>51590</v>
      </c>
      <c r="E39" s="50">
        <f>E40+E41+E42+E43</f>
        <v>6203</v>
      </c>
      <c r="F39" s="50">
        <f>F40+F41+F42+F43</f>
        <v>65353.029479999997</v>
      </c>
      <c r="G39" s="50">
        <f>G40+G41+G42+G43</f>
        <v>2779.0440799999997</v>
      </c>
      <c r="H39" s="50">
        <f t="shared" ref="H39:J39" si="6">H40+H41+H42+H43</f>
        <v>22886.09978</v>
      </c>
      <c r="I39" s="50">
        <f t="shared" si="6"/>
        <v>1061.4000000000001</v>
      </c>
      <c r="J39" s="50">
        <f t="shared" si="6"/>
        <v>26726.543860000002</v>
      </c>
      <c r="K39" s="104">
        <f t="shared" si="5"/>
        <v>40.895646418624146</v>
      </c>
      <c r="L39" s="121"/>
    </row>
    <row r="40" spans="1:12" ht="87.75" customHeight="1">
      <c r="A40" s="6" t="s">
        <v>79</v>
      </c>
      <c r="B40" s="35" t="s">
        <v>42</v>
      </c>
      <c r="C40" s="36">
        <v>359</v>
      </c>
      <c r="D40" s="36"/>
      <c r="E40" s="36"/>
      <c r="F40" s="50">
        <f>E40+D40+C40</f>
        <v>359</v>
      </c>
      <c r="G40" s="66">
        <v>137.107</v>
      </c>
      <c r="H40" s="66"/>
      <c r="I40" s="66"/>
      <c r="J40" s="17">
        <f>I40+H40+G40</f>
        <v>137.107</v>
      </c>
      <c r="K40" s="101">
        <f t="shared" si="5"/>
        <v>38.191364902506969</v>
      </c>
      <c r="L40" s="128" t="s">
        <v>122</v>
      </c>
    </row>
    <row r="41" spans="1:12" ht="186.75" customHeight="1">
      <c r="A41" s="6" t="s">
        <v>80</v>
      </c>
      <c r="B41" s="35" t="s">
        <v>43</v>
      </c>
      <c r="C41" s="36">
        <v>10</v>
      </c>
      <c r="D41" s="36">
        <f>9135+4619+30628</f>
        <v>44382</v>
      </c>
      <c r="E41" s="36">
        <v>6203</v>
      </c>
      <c r="F41" s="50">
        <f>E41+D41+C41</f>
        <v>50595</v>
      </c>
      <c r="G41" s="21"/>
      <c r="H41" s="66">
        <v>20537.070090000001</v>
      </c>
      <c r="I41" s="66">
        <v>1061.4000000000001</v>
      </c>
      <c r="J41" s="17">
        <f>G41+H41+I41</f>
        <v>21598.470090000003</v>
      </c>
      <c r="K41" s="101">
        <f t="shared" si="5"/>
        <v>42.68894177290246</v>
      </c>
      <c r="L41" s="129" t="s">
        <v>136</v>
      </c>
    </row>
    <row r="42" spans="1:12" ht="102" customHeight="1">
      <c r="A42" s="6" t="s">
        <v>81</v>
      </c>
      <c r="B42" s="35" t="s">
        <v>44</v>
      </c>
      <c r="C42" s="36">
        <v>3896.0294800000001</v>
      </c>
      <c r="D42" s="36">
        <v>1743</v>
      </c>
      <c r="E42" s="36"/>
      <c r="F42" s="50">
        <f>E42+D42+C42</f>
        <v>5639.0294800000001</v>
      </c>
      <c r="G42" s="66">
        <v>1003.72036</v>
      </c>
      <c r="H42" s="66"/>
      <c r="I42" s="66"/>
      <c r="J42" s="17">
        <f>I42+H42+G42</f>
        <v>1003.72036</v>
      </c>
      <c r="K42" s="101">
        <f t="shared" si="5"/>
        <v>17.799523190291957</v>
      </c>
      <c r="L42" s="129" t="s">
        <v>137</v>
      </c>
    </row>
    <row r="43" spans="1:12" ht="181.5" customHeight="1">
      <c r="A43" s="84" t="s">
        <v>89</v>
      </c>
      <c r="B43" s="85" t="s">
        <v>123</v>
      </c>
      <c r="C43" s="36">
        <v>3295</v>
      </c>
      <c r="D43" s="36">
        <v>5465</v>
      </c>
      <c r="E43" s="36"/>
      <c r="F43" s="50">
        <f>E43+D43+C43</f>
        <v>8760</v>
      </c>
      <c r="G43" s="66">
        <v>1638.2167199999999</v>
      </c>
      <c r="H43" s="66">
        <v>2349.0296899999998</v>
      </c>
      <c r="I43" s="66"/>
      <c r="J43" s="17">
        <f>I43+H43+G43</f>
        <v>3987.2464099999997</v>
      </c>
      <c r="K43" s="101">
        <f t="shared" si="5"/>
        <v>45.516511529680358</v>
      </c>
      <c r="L43" s="125" t="s">
        <v>138</v>
      </c>
    </row>
    <row r="44" spans="1:12" ht="20.25" customHeight="1">
      <c r="A44" s="144" t="s">
        <v>31</v>
      </c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42"/>
    </row>
    <row r="45" spans="1:12" ht="162.75" customHeight="1">
      <c r="A45" s="6" t="s">
        <v>20</v>
      </c>
      <c r="B45" s="79" t="s">
        <v>124</v>
      </c>
      <c r="C45" s="50">
        <v>1847.3</v>
      </c>
      <c r="D45" s="50">
        <v>29.41</v>
      </c>
      <c r="E45" s="36"/>
      <c r="F45" s="50">
        <f>E45+D45+C45</f>
        <v>1876.71</v>
      </c>
      <c r="G45" s="109">
        <v>953.08394999999996</v>
      </c>
      <c r="H45" s="109"/>
      <c r="I45" s="109"/>
      <c r="J45" s="109">
        <f>I45+H45+G45</f>
        <v>953.08394999999996</v>
      </c>
      <c r="K45" s="104">
        <f>J45*100/F45</f>
        <v>50.784828236648167</v>
      </c>
      <c r="L45" s="125" t="s">
        <v>139</v>
      </c>
    </row>
    <row r="46" spans="1:12" ht="24.75" customHeight="1">
      <c r="A46" s="140" t="s">
        <v>8</v>
      </c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42"/>
    </row>
    <row r="47" spans="1:12" ht="83.25" customHeight="1">
      <c r="A47" s="9" t="s">
        <v>21</v>
      </c>
      <c r="B47" s="75" t="s">
        <v>47</v>
      </c>
      <c r="C47" s="50">
        <f>C48+C49+C50</f>
        <v>408.5</v>
      </c>
      <c r="D47" s="50"/>
      <c r="E47" s="50"/>
      <c r="F47" s="50">
        <f>F48+F49+F50</f>
        <v>408.5</v>
      </c>
      <c r="G47" s="109">
        <f>G48+G49+G50</f>
        <v>27.766120000000001</v>
      </c>
      <c r="H47" s="109">
        <f t="shared" ref="H47:I47" si="7">H48+H49+H50</f>
        <v>0</v>
      </c>
      <c r="I47" s="109">
        <f t="shared" si="7"/>
        <v>0</v>
      </c>
      <c r="J47" s="109">
        <f>I47+H47+G47</f>
        <v>27.766120000000001</v>
      </c>
      <c r="K47" s="104">
        <f>J47*100/F47</f>
        <v>6.7970917992656057</v>
      </c>
      <c r="L47" s="121"/>
    </row>
    <row r="48" spans="1:12" ht="49.5">
      <c r="A48" s="9" t="s">
        <v>82</v>
      </c>
      <c r="B48" s="35" t="s">
        <v>48</v>
      </c>
      <c r="C48" s="36">
        <v>22</v>
      </c>
      <c r="D48" s="36"/>
      <c r="E48" s="36"/>
      <c r="F48" s="50">
        <f>E48+D48+C48</f>
        <v>22</v>
      </c>
      <c r="G48" s="113">
        <v>3.24</v>
      </c>
      <c r="H48" s="109"/>
      <c r="I48" s="109"/>
      <c r="J48" s="109">
        <f t="shared" ref="J48:J50" si="8">I48+H48+G48</f>
        <v>3.24</v>
      </c>
      <c r="K48" s="104">
        <f>J48*100/F48</f>
        <v>14.727272727272727</v>
      </c>
      <c r="L48" s="116" t="s">
        <v>125</v>
      </c>
    </row>
    <row r="49" spans="1:16" ht="36.75" customHeight="1">
      <c r="A49" s="86" t="s">
        <v>83</v>
      </c>
      <c r="B49" s="83" t="s">
        <v>49</v>
      </c>
      <c r="C49" s="36">
        <v>97</v>
      </c>
      <c r="D49" s="36"/>
      <c r="E49" s="36"/>
      <c r="F49" s="50">
        <f>E49+D49+C49</f>
        <v>97</v>
      </c>
      <c r="G49" s="113">
        <v>3.0000200000000001</v>
      </c>
      <c r="H49" s="109"/>
      <c r="I49" s="109"/>
      <c r="J49" s="109">
        <f t="shared" si="8"/>
        <v>3.0000200000000001</v>
      </c>
      <c r="K49" s="104">
        <f>J49*100/F49</f>
        <v>3.0928041237113404</v>
      </c>
      <c r="L49" s="130" t="s">
        <v>140</v>
      </c>
    </row>
    <row r="50" spans="1:16" ht="81.75" customHeight="1">
      <c r="A50" s="6" t="s">
        <v>84</v>
      </c>
      <c r="B50" s="85" t="s">
        <v>50</v>
      </c>
      <c r="C50" s="36">
        <v>289.5</v>
      </c>
      <c r="D50" s="36"/>
      <c r="E50" s="36"/>
      <c r="F50" s="50">
        <f>E50+D50+C50</f>
        <v>289.5</v>
      </c>
      <c r="G50" s="113">
        <v>21.5261</v>
      </c>
      <c r="H50" s="113"/>
      <c r="I50" s="113"/>
      <c r="J50" s="109">
        <f t="shared" si="8"/>
        <v>21.5261</v>
      </c>
      <c r="K50" s="104">
        <f>J50*100/F50</f>
        <v>7.4356131260794474</v>
      </c>
      <c r="L50" s="125" t="s">
        <v>126</v>
      </c>
    </row>
    <row r="51" spans="1:16" ht="26.25" customHeight="1">
      <c r="A51" s="145" t="s">
        <v>9</v>
      </c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</row>
    <row r="52" spans="1:16" ht="354" customHeight="1">
      <c r="A52" s="51" t="s">
        <v>67</v>
      </c>
      <c r="B52" s="52" t="s">
        <v>100</v>
      </c>
      <c r="C52" s="50">
        <v>28</v>
      </c>
      <c r="D52" s="50"/>
      <c r="E52" s="50"/>
      <c r="F52" s="50">
        <f>E52+D52+C52</f>
        <v>28</v>
      </c>
      <c r="G52" s="109">
        <v>0</v>
      </c>
      <c r="H52" s="109"/>
      <c r="I52" s="109"/>
      <c r="J52" s="109">
        <f>G52+H52+I52</f>
        <v>0</v>
      </c>
      <c r="K52" s="104">
        <f>J52/F52*100</f>
        <v>0</v>
      </c>
      <c r="L52" s="121" t="s">
        <v>129</v>
      </c>
    </row>
    <row r="53" spans="1:16" ht="26.25" customHeight="1">
      <c r="A53" s="140" t="s">
        <v>10</v>
      </c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2"/>
    </row>
    <row r="54" spans="1:16" ht="35.25" customHeight="1">
      <c r="A54" s="87" t="s">
        <v>22</v>
      </c>
      <c r="B54" s="75" t="s">
        <v>53</v>
      </c>
      <c r="C54" s="50">
        <f>C57+C55+C56+C58</f>
        <v>1526.1</v>
      </c>
      <c r="D54" s="50">
        <f t="shared" ref="D54:E54" si="9">D57+D55+D56+D58</f>
        <v>30358.922169999998</v>
      </c>
      <c r="E54" s="50">
        <f t="shared" si="9"/>
        <v>9001.84</v>
      </c>
      <c r="F54" s="50">
        <f>F57+F55+F56+F58</f>
        <v>40886.86217</v>
      </c>
      <c r="G54" s="50">
        <f>G57+G55+G56+G58</f>
        <v>1230</v>
      </c>
      <c r="H54" s="50">
        <f t="shared" ref="H54:J54" si="10">H57+H55+H56+H58</f>
        <v>28598.20217</v>
      </c>
      <c r="I54" s="50">
        <f t="shared" si="10"/>
        <v>0</v>
      </c>
      <c r="J54" s="50">
        <f t="shared" si="10"/>
        <v>29828.20217</v>
      </c>
      <c r="K54" s="104">
        <f>J54*100/F54</f>
        <v>72.95302350662142</v>
      </c>
      <c r="L54" s="121"/>
    </row>
    <row r="55" spans="1:16" ht="31.5">
      <c r="A55" s="77" t="s">
        <v>90</v>
      </c>
      <c r="B55" s="88" t="s">
        <v>54</v>
      </c>
      <c r="C55" s="36">
        <v>20</v>
      </c>
      <c r="D55" s="36"/>
      <c r="E55" s="36"/>
      <c r="F55" s="50">
        <f>E55+D55+C55</f>
        <v>20</v>
      </c>
      <c r="G55" s="36"/>
      <c r="H55" s="36"/>
      <c r="I55" s="36"/>
      <c r="J55" s="50">
        <f t="shared" ref="J55:J56" si="11">I55+H55+G55</f>
        <v>0</v>
      </c>
      <c r="K55" s="104">
        <f t="shared" ref="K55:K59" si="12">J55*100/F55</f>
        <v>0</v>
      </c>
      <c r="L55" s="114" t="s">
        <v>128</v>
      </c>
    </row>
    <row r="56" spans="1:16" ht="69" customHeight="1">
      <c r="A56" s="77" t="s">
        <v>91</v>
      </c>
      <c r="B56" s="88" t="s">
        <v>149</v>
      </c>
      <c r="C56" s="36">
        <v>10</v>
      </c>
      <c r="D56" s="36">
        <v>28598.20217</v>
      </c>
      <c r="E56" s="36"/>
      <c r="F56" s="50">
        <f>E56+D56+C56</f>
        <v>28608.20217</v>
      </c>
      <c r="G56" s="36"/>
      <c r="H56" s="36">
        <v>28598.20217</v>
      </c>
      <c r="I56" s="36"/>
      <c r="J56" s="50">
        <f t="shared" si="11"/>
        <v>28598.20217</v>
      </c>
      <c r="K56" s="104">
        <f t="shared" si="12"/>
        <v>99.965044989753025</v>
      </c>
      <c r="L56" s="116" t="s">
        <v>141</v>
      </c>
    </row>
    <row r="57" spans="1:16" ht="99" customHeight="1">
      <c r="A57" s="77" t="s">
        <v>92</v>
      </c>
      <c r="B57" s="88" t="s">
        <v>150</v>
      </c>
      <c r="C57" s="36">
        <v>256.10000000000002</v>
      </c>
      <c r="D57" s="36">
        <v>520.12</v>
      </c>
      <c r="E57" s="36">
        <v>699.24</v>
      </c>
      <c r="F57" s="50">
        <f>E57+D57+C57</f>
        <v>1475.46</v>
      </c>
      <c r="G57" s="115"/>
      <c r="H57" s="115"/>
      <c r="I57" s="115"/>
      <c r="J57" s="50">
        <f>I57+H57+G57</f>
        <v>0</v>
      </c>
      <c r="K57" s="104">
        <f t="shared" si="12"/>
        <v>0</v>
      </c>
      <c r="L57" s="121" t="s">
        <v>142</v>
      </c>
    </row>
    <row r="58" spans="1:16" ht="89.25" customHeight="1">
      <c r="A58" s="77" t="s">
        <v>102</v>
      </c>
      <c r="B58" s="88" t="s">
        <v>103</v>
      </c>
      <c r="C58" s="36">
        <v>1240</v>
      </c>
      <c r="D58" s="36">
        <v>1240.5999999999999</v>
      </c>
      <c r="E58" s="36">
        <v>8302.6</v>
      </c>
      <c r="F58" s="50">
        <f>E58+D58+C58</f>
        <v>10783.2</v>
      </c>
      <c r="G58" s="115">
        <v>1230</v>
      </c>
      <c r="H58" s="115"/>
      <c r="I58" s="115"/>
      <c r="J58" s="50">
        <f>I58+H58+G58</f>
        <v>1230</v>
      </c>
      <c r="K58" s="104">
        <f t="shared" si="12"/>
        <v>11.406632539505898</v>
      </c>
      <c r="L58" s="121" t="s">
        <v>143</v>
      </c>
    </row>
    <row r="59" spans="1:16" ht="114" customHeight="1">
      <c r="A59" s="89" t="s">
        <v>68</v>
      </c>
      <c r="B59" s="90" t="s">
        <v>146</v>
      </c>
      <c r="C59" s="50">
        <v>6685.8</v>
      </c>
      <c r="D59" s="50"/>
      <c r="E59" s="50"/>
      <c r="F59" s="50">
        <f>E59+D59+C59</f>
        <v>6685.8</v>
      </c>
      <c r="G59" s="50">
        <v>2867.3106200000002</v>
      </c>
      <c r="H59" s="50"/>
      <c r="I59" s="50"/>
      <c r="J59" s="50">
        <f>I59+H59+G59</f>
        <v>2867.3106200000002</v>
      </c>
      <c r="K59" s="104">
        <f t="shared" si="12"/>
        <v>42.886574830237222</v>
      </c>
      <c r="L59" s="131" t="s">
        <v>127</v>
      </c>
      <c r="P59" s="3" t="s">
        <v>107</v>
      </c>
    </row>
    <row r="60" spans="1:16" ht="28.5" customHeight="1">
      <c r="A60" s="140" t="s">
        <v>11</v>
      </c>
      <c r="B60" s="141"/>
      <c r="C60" s="141"/>
      <c r="D60" s="141"/>
      <c r="E60" s="141"/>
      <c r="F60" s="141"/>
      <c r="G60" s="141"/>
      <c r="H60" s="141"/>
      <c r="I60" s="141"/>
      <c r="J60" s="141"/>
      <c r="K60" s="141"/>
      <c r="L60" s="142"/>
    </row>
    <row r="61" spans="1:16" ht="162.75" customHeight="1">
      <c r="A61" s="76" t="s">
        <v>69</v>
      </c>
      <c r="B61" s="91" t="s">
        <v>145</v>
      </c>
      <c r="C61" s="47">
        <v>100</v>
      </c>
      <c r="D61" s="47">
        <v>1640.14</v>
      </c>
      <c r="E61" s="47"/>
      <c r="F61" s="47">
        <f>E61+D61+C61</f>
        <v>1740.14</v>
      </c>
      <c r="G61" s="47">
        <v>4</v>
      </c>
      <c r="H61" s="47">
        <v>1640.14</v>
      </c>
      <c r="I61" s="47"/>
      <c r="J61" s="47">
        <f>I61+H61+G61</f>
        <v>1644.14</v>
      </c>
      <c r="K61" s="118">
        <f>J61*100/F61</f>
        <v>94.483202500948195</v>
      </c>
      <c r="L61" s="116" t="s">
        <v>144</v>
      </c>
      <c r="P61" s="7"/>
    </row>
    <row r="62" spans="1:16" ht="99">
      <c r="A62" s="77" t="s">
        <v>70</v>
      </c>
      <c r="B62" s="75" t="s">
        <v>55</v>
      </c>
      <c r="C62" s="17">
        <f t="shared" ref="C62:I62" si="13">C63+C64+C65</f>
        <v>10755</v>
      </c>
      <c r="D62" s="17">
        <f t="shared" si="13"/>
        <v>9879.5</v>
      </c>
      <c r="E62" s="17">
        <f t="shared" si="13"/>
        <v>0</v>
      </c>
      <c r="F62" s="17">
        <f t="shared" si="13"/>
        <v>20634.5</v>
      </c>
      <c r="G62" s="17">
        <f>G63+G64+G65</f>
        <v>3182.3022099999998</v>
      </c>
      <c r="H62" s="17">
        <f t="shared" si="13"/>
        <v>3750.3885100000002</v>
      </c>
      <c r="I62" s="17">
        <f t="shared" si="13"/>
        <v>0</v>
      </c>
      <c r="J62" s="17">
        <f>J63+J64+J65</f>
        <v>6932.6907200000005</v>
      </c>
      <c r="K62" s="110">
        <f>J62*100/F62</f>
        <v>33.597570670479051</v>
      </c>
      <c r="L62" s="120"/>
    </row>
    <row r="63" spans="1:16" ht="147.75" customHeight="1">
      <c r="A63" s="76" t="s">
        <v>85</v>
      </c>
      <c r="B63" s="81" t="s">
        <v>56</v>
      </c>
      <c r="C63" s="62">
        <v>4000</v>
      </c>
      <c r="D63" s="92">
        <v>3750.5</v>
      </c>
      <c r="E63" s="62"/>
      <c r="F63" s="64">
        <f>E63+D63+C63</f>
        <v>7750.5</v>
      </c>
      <c r="G63" s="107">
        <v>520.798</v>
      </c>
      <c r="H63" s="107">
        <v>3750.3885100000002</v>
      </c>
      <c r="I63" s="107"/>
      <c r="J63" s="17">
        <f t="shared" ref="J63:J64" si="14">I63+H63+G63</f>
        <v>4271.1865100000005</v>
      </c>
      <c r="K63" s="111">
        <f>J63*100/F63</f>
        <v>55.108528611057359</v>
      </c>
      <c r="L63" s="132" t="s">
        <v>161</v>
      </c>
    </row>
    <row r="64" spans="1:16" ht="34.5" customHeight="1">
      <c r="A64" s="77" t="s">
        <v>86</v>
      </c>
      <c r="B64" s="85" t="s">
        <v>57</v>
      </c>
      <c r="C64" s="66">
        <v>70</v>
      </c>
      <c r="D64" s="66">
        <v>6129</v>
      </c>
      <c r="E64" s="66"/>
      <c r="F64" s="106">
        <f>E64+D64+C64</f>
        <v>6199</v>
      </c>
      <c r="G64" s="66"/>
      <c r="H64" s="66"/>
      <c r="I64" s="66"/>
      <c r="J64" s="17">
        <f t="shared" si="14"/>
        <v>0</v>
      </c>
      <c r="K64" s="117">
        <f>J64*100/F64</f>
        <v>0</v>
      </c>
      <c r="L64" s="124" t="s">
        <v>106</v>
      </c>
    </row>
    <row r="65" spans="1:12" ht="67.5" customHeight="1">
      <c r="A65" s="93" t="s">
        <v>93</v>
      </c>
      <c r="B65" s="85" t="s">
        <v>147</v>
      </c>
      <c r="C65" s="66">
        <v>6685</v>
      </c>
      <c r="D65" s="66"/>
      <c r="E65" s="66"/>
      <c r="F65" s="17">
        <f>E65+D65+C65</f>
        <v>6685</v>
      </c>
      <c r="G65" s="66">
        <v>2661.5042100000001</v>
      </c>
      <c r="H65" s="66"/>
      <c r="I65" s="66"/>
      <c r="J65" s="17">
        <f>I65+H65+G65</f>
        <v>2661.5042100000001</v>
      </c>
      <c r="K65" s="117">
        <f>J65*100/F65</f>
        <v>39.813077187733739</v>
      </c>
      <c r="L65" s="124" t="s">
        <v>130</v>
      </c>
    </row>
    <row r="66" spans="1:12" ht="25.5" customHeight="1">
      <c r="A66" s="140" t="s">
        <v>12</v>
      </c>
      <c r="B66" s="141"/>
      <c r="C66" s="141"/>
      <c r="D66" s="141"/>
      <c r="E66" s="141"/>
      <c r="F66" s="141"/>
      <c r="G66" s="141"/>
      <c r="H66" s="141"/>
      <c r="I66" s="141"/>
      <c r="J66" s="141"/>
      <c r="K66" s="141"/>
      <c r="L66" s="142"/>
    </row>
    <row r="67" spans="1:12" ht="54.95" customHeight="1">
      <c r="A67" s="9" t="s">
        <v>71</v>
      </c>
      <c r="B67" s="37" t="s">
        <v>148</v>
      </c>
      <c r="C67" s="47">
        <f>C68+C69</f>
        <v>21141</v>
      </c>
      <c r="D67" s="50">
        <f>D68+D69</f>
        <v>25657</v>
      </c>
      <c r="E67" s="47">
        <f>E68+E69</f>
        <v>0</v>
      </c>
      <c r="F67" s="50">
        <f>F68+F69</f>
        <v>46798</v>
      </c>
      <c r="G67" s="50">
        <f>G68+G69</f>
        <v>2414.3540000000003</v>
      </c>
      <c r="H67" s="50">
        <f t="shared" ref="H67:J67" si="15">H68+H69</f>
        <v>6895</v>
      </c>
      <c r="I67" s="50">
        <f t="shared" si="15"/>
        <v>0</v>
      </c>
      <c r="J67" s="50">
        <f t="shared" si="15"/>
        <v>9309.3539999999994</v>
      </c>
      <c r="K67" s="104">
        <f>J67*100/F67</f>
        <v>19.892632163767679</v>
      </c>
      <c r="L67" s="121"/>
    </row>
    <row r="68" spans="1:12" ht="126.75" customHeight="1">
      <c r="A68" s="10" t="s">
        <v>72</v>
      </c>
      <c r="B68" s="38" t="s">
        <v>51</v>
      </c>
      <c r="C68" s="48">
        <v>18996.599999999999</v>
      </c>
      <c r="D68" s="48">
        <v>25657</v>
      </c>
      <c r="E68" s="48"/>
      <c r="F68" s="47">
        <f>E68+D68+C68</f>
        <v>44653.599999999999</v>
      </c>
      <c r="G68" s="48">
        <v>1809</v>
      </c>
      <c r="H68" s="48">
        <v>6895</v>
      </c>
      <c r="I68" s="48"/>
      <c r="J68" s="47">
        <f>I68+H68+G68</f>
        <v>8704</v>
      </c>
      <c r="K68" s="104">
        <f>J68*100/F68</f>
        <v>19.492269380296324</v>
      </c>
      <c r="L68" s="130" t="s">
        <v>162</v>
      </c>
    </row>
    <row r="69" spans="1:12" ht="66.75" customHeight="1">
      <c r="A69" s="9" t="s">
        <v>73</v>
      </c>
      <c r="B69" s="35" t="s">
        <v>52</v>
      </c>
      <c r="C69" s="36">
        <v>2144.4</v>
      </c>
      <c r="D69" s="36"/>
      <c r="E69" s="36"/>
      <c r="F69" s="50">
        <f>E69+D69+C69</f>
        <v>2144.4</v>
      </c>
      <c r="G69" s="36">
        <v>605.35400000000004</v>
      </c>
      <c r="H69" s="36"/>
      <c r="I69" s="36"/>
      <c r="J69" s="50">
        <f>I69+H69+G69</f>
        <v>605.35400000000004</v>
      </c>
      <c r="K69" s="104">
        <f>J69*100/F69</f>
        <v>28.229528073120687</v>
      </c>
      <c r="L69" s="114" t="s">
        <v>108</v>
      </c>
    </row>
    <row r="70" spans="1:12" ht="22.9" customHeight="1">
      <c r="A70" s="11"/>
      <c r="B70" s="12" t="s">
        <v>13</v>
      </c>
      <c r="C70" s="50">
        <f t="shared" ref="C70:I70" si="16">C67+C62+C61+C59+C54+C52+C47+C45+C39+C38+C36+C34+C27+C20+C18+C16+C14+C13+C11+C8</f>
        <v>344077.28947999998</v>
      </c>
      <c r="D70" s="50">
        <f t="shared" si="16"/>
        <v>534807.37216999999</v>
      </c>
      <c r="E70" s="50">
        <f t="shared" si="16"/>
        <v>22082.54</v>
      </c>
      <c r="F70" s="50">
        <f t="shared" si="16"/>
        <v>900967.20164999994</v>
      </c>
      <c r="G70" s="139">
        <f t="shared" si="16"/>
        <v>156155.86590999999</v>
      </c>
      <c r="H70" s="139">
        <f t="shared" si="16"/>
        <v>302076.94576999999</v>
      </c>
      <c r="I70" s="139">
        <f t="shared" si="16"/>
        <v>1753.3981400000002</v>
      </c>
      <c r="J70" s="139">
        <f>J67+J62+J61+J59+J54+J52+J47+J45+J39+J38+J36+J34+J27+J20+J18+J16+J14+J13+J11+J8</f>
        <v>459986.20981999993</v>
      </c>
      <c r="K70" s="110">
        <f>J70/F70*100</f>
        <v>51.054711978149392</v>
      </c>
      <c r="L70" s="39"/>
    </row>
    <row r="71" spans="1:12" ht="58.5" customHeight="1">
      <c r="A71" s="13"/>
      <c r="B71" s="14"/>
      <c r="C71" s="19"/>
      <c r="D71" s="19"/>
      <c r="E71" s="19"/>
      <c r="F71" s="19"/>
      <c r="G71" s="49"/>
      <c r="H71" s="49"/>
      <c r="I71" s="49"/>
      <c r="J71" s="49"/>
      <c r="K71" s="105"/>
      <c r="L71" s="40"/>
    </row>
    <row r="72" spans="1:12" ht="18" customHeight="1">
      <c r="A72" s="147" t="s">
        <v>109</v>
      </c>
      <c r="B72" s="147"/>
      <c r="C72" s="19"/>
      <c r="D72" s="19"/>
      <c r="E72" s="19"/>
      <c r="F72" s="19"/>
      <c r="G72" s="23"/>
      <c r="H72" s="23"/>
      <c r="I72" s="23"/>
      <c r="J72" s="24"/>
      <c r="K72" s="105"/>
      <c r="L72" s="40"/>
    </row>
    <row r="73" spans="1:12" ht="18" customHeight="1">
      <c r="A73" s="96" t="s">
        <v>110</v>
      </c>
      <c r="B73" s="96"/>
      <c r="C73" s="97"/>
      <c r="D73" s="19"/>
      <c r="E73" s="19"/>
      <c r="F73" s="19"/>
      <c r="G73" s="25"/>
      <c r="H73" s="25"/>
      <c r="I73" s="25"/>
      <c r="J73" s="26"/>
      <c r="K73" s="105"/>
      <c r="L73" s="40"/>
    </row>
    <row r="74" spans="1:12" ht="18.75">
      <c r="A74" s="98" t="s">
        <v>111</v>
      </c>
      <c r="B74" s="98"/>
      <c r="C74" s="99"/>
      <c r="D74" s="99"/>
      <c r="F74" s="21" t="s">
        <v>96</v>
      </c>
      <c r="G74" s="27"/>
      <c r="H74" s="27"/>
      <c r="I74" s="27"/>
      <c r="J74" s="30"/>
    </row>
    <row r="75" spans="1:12" ht="18.75">
      <c r="A75" s="15"/>
      <c r="B75" s="94"/>
      <c r="C75" s="20"/>
      <c r="D75" s="20"/>
      <c r="F75" s="33"/>
      <c r="G75" s="27"/>
      <c r="H75" s="27"/>
      <c r="I75" s="27"/>
      <c r="J75" s="30"/>
    </row>
    <row r="76" spans="1:12">
      <c r="B76" s="95"/>
    </row>
    <row r="78" spans="1:12">
      <c r="L78" s="42"/>
    </row>
    <row r="79" spans="1:12">
      <c r="A79" s="1" t="s">
        <v>29</v>
      </c>
      <c r="L79" s="43"/>
    </row>
    <row r="80" spans="1:12" ht="17.100000000000001" customHeight="1">
      <c r="A80" s="143" t="s">
        <v>95</v>
      </c>
      <c r="B80" s="143"/>
      <c r="L80" s="44"/>
    </row>
    <row r="81" spans="12:12" ht="12.95" customHeight="1"/>
    <row r="83" spans="12:12" ht="24" customHeight="1">
      <c r="L83" s="43"/>
    </row>
    <row r="84" spans="12:12" ht="16.5" customHeight="1">
      <c r="L84" s="43"/>
    </row>
  </sheetData>
  <mergeCells count="37">
    <mergeCell ref="A17:L17"/>
    <mergeCell ref="A15:L15"/>
    <mergeCell ref="A19:L19"/>
    <mergeCell ref="A1:L1"/>
    <mergeCell ref="A4:A5"/>
    <mergeCell ref="B4:B5"/>
    <mergeCell ref="C4:F4"/>
    <mergeCell ref="G4:J4"/>
    <mergeCell ref="K4:K5"/>
    <mergeCell ref="L4:L5"/>
    <mergeCell ref="A2:L2"/>
    <mergeCell ref="A12:L12"/>
    <mergeCell ref="A7:L7"/>
    <mergeCell ref="A33:L33"/>
    <mergeCell ref="A26:L26"/>
    <mergeCell ref="K21:K23"/>
    <mergeCell ref="J21:J23"/>
    <mergeCell ref="I21:I23"/>
    <mergeCell ref="C21:C23"/>
    <mergeCell ref="B21:B23"/>
    <mergeCell ref="A21:A23"/>
    <mergeCell ref="L21:L23"/>
    <mergeCell ref="H21:H23"/>
    <mergeCell ref="G21:G23"/>
    <mergeCell ref="F21:F23"/>
    <mergeCell ref="E21:E23"/>
    <mergeCell ref="D21:D23"/>
    <mergeCell ref="A66:L66"/>
    <mergeCell ref="A80:B80"/>
    <mergeCell ref="A53:L53"/>
    <mergeCell ref="A60:L60"/>
    <mergeCell ref="A35:L35"/>
    <mergeCell ref="A37:L37"/>
    <mergeCell ref="A44:L44"/>
    <mergeCell ref="A46:L46"/>
    <mergeCell ref="A51:L51"/>
    <mergeCell ref="A72:B72"/>
  </mergeCells>
  <pageMargins left="0.70866141732283472" right="0.70866141732283472" top="0.74803149606299213" bottom="0.74803149606299213" header="0.31496062992125984" footer="0.31496062992125984"/>
  <pageSetup paperSize="9" scale="43" fitToHeight="0" orientation="landscape" r:id="rId1"/>
  <rowBreaks count="7" manualBreakCount="7">
    <brk id="14" max="14" man="1"/>
    <brk id="21" max="14" man="1"/>
    <brk id="24" max="14" man="1"/>
    <brk id="31" max="14" man="1"/>
    <brk id="42" max="14" man="1"/>
    <brk id="52" max="14" man="1"/>
    <brk id="65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4"/>
  <sheetViews>
    <sheetView tabSelected="1" topLeftCell="A2" zoomScale="80" zoomScaleNormal="80" zoomScaleSheetLayoutView="80" zoomScalePageLayoutView="40" workbookViewId="0">
      <selection activeCell="A66" sqref="A66:XFD70"/>
    </sheetView>
  </sheetViews>
  <sheetFormatPr defaultColWidth="9.140625" defaultRowHeight="16.5"/>
  <cols>
    <col min="1" max="1" width="6.28515625" style="1" customWidth="1"/>
    <col min="2" max="2" width="46.7109375" style="1" customWidth="1"/>
    <col min="3" max="3" width="13.5703125" style="21" customWidth="1"/>
    <col min="4" max="4" width="14" style="21" customWidth="1"/>
    <col min="5" max="5" width="13.28515625" style="21" customWidth="1"/>
    <col min="6" max="6" width="17.42578125" style="18" customWidth="1"/>
    <col min="7" max="7" width="19" style="28" customWidth="1"/>
    <col min="8" max="8" width="18.7109375" style="28" customWidth="1"/>
    <col min="9" max="9" width="16.7109375" style="28" customWidth="1"/>
    <col min="10" max="10" width="15" style="31" customWidth="1"/>
    <col min="11" max="11" width="14.140625" style="103" customWidth="1"/>
    <col min="12" max="12" width="106.5703125" style="41" customWidth="1"/>
    <col min="13" max="13" width="7.42578125" style="1" hidden="1" customWidth="1"/>
    <col min="14" max="14" width="10.140625" style="1" hidden="1" customWidth="1"/>
    <col min="15" max="15" width="9.140625" style="1" hidden="1" customWidth="1"/>
    <col min="16" max="16" width="47.5703125" style="1" customWidth="1"/>
    <col min="17" max="17" width="65.42578125" style="1" customWidth="1"/>
    <col min="18" max="16384" width="9.140625" style="1"/>
  </cols>
  <sheetData>
    <row r="1" spans="1:17" ht="18.75" hidden="1">
      <c r="A1" s="166" t="s">
        <v>101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</row>
    <row r="2" spans="1:17" ht="55.5" customHeight="1">
      <c r="A2" s="178" t="s">
        <v>167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</row>
    <row r="3" spans="1:17" ht="24.75" customHeight="1">
      <c r="A3" s="2"/>
      <c r="B3" s="2"/>
      <c r="C3" s="16"/>
      <c r="D3" s="16"/>
      <c r="E3" s="16"/>
      <c r="F3" s="32"/>
      <c r="G3" s="22"/>
      <c r="H3" s="22"/>
      <c r="I3" s="22"/>
      <c r="J3" s="29"/>
      <c r="K3" s="100"/>
      <c r="L3" s="133" t="s">
        <v>1</v>
      </c>
    </row>
    <row r="4" spans="1:17" s="3" customFormat="1" ht="35.25" customHeight="1">
      <c r="A4" s="167" t="s">
        <v>0</v>
      </c>
      <c r="B4" s="167" t="s">
        <v>98</v>
      </c>
      <c r="C4" s="169" t="s">
        <v>97</v>
      </c>
      <c r="D4" s="170"/>
      <c r="E4" s="170"/>
      <c r="F4" s="171"/>
      <c r="G4" s="140" t="s">
        <v>28</v>
      </c>
      <c r="H4" s="172"/>
      <c r="I4" s="172"/>
      <c r="J4" s="173"/>
      <c r="K4" s="174" t="s">
        <v>99</v>
      </c>
      <c r="L4" s="176" t="s">
        <v>27</v>
      </c>
    </row>
    <row r="5" spans="1:17" s="3" customFormat="1" ht="48" customHeight="1">
      <c r="A5" s="168"/>
      <c r="B5" s="168"/>
      <c r="C5" s="45" t="s">
        <v>23</v>
      </c>
      <c r="D5" s="45" t="s">
        <v>24</v>
      </c>
      <c r="E5" s="45" t="s">
        <v>25</v>
      </c>
      <c r="F5" s="45" t="s">
        <v>26</v>
      </c>
      <c r="G5" s="46" t="s">
        <v>23</v>
      </c>
      <c r="H5" s="46" t="s">
        <v>24</v>
      </c>
      <c r="I5" s="46" t="s">
        <v>25</v>
      </c>
      <c r="J5" s="46" t="s">
        <v>26</v>
      </c>
      <c r="K5" s="175"/>
      <c r="L5" s="177"/>
    </row>
    <row r="6" spans="1:17" s="58" customFormat="1">
      <c r="A6" s="53">
        <v>1</v>
      </c>
      <c r="B6" s="54">
        <v>2</v>
      </c>
      <c r="C6" s="55">
        <v>3</v>
      </c>
      <c r="D6" s="55">
        <v>4</v>
      </c>
      <c r="E6" s="55">
        <v>5</v>
      </c>
      <c r="F6" s="55">
        <v>6</v>
      </c>
      <c r="G6" s="56">
        <v>7</v>
      </c>
      <c r="H6" s="57">
        <v>8</v>
      </c>
      <c r="I6" s="57">
        <v>9</v>
      </c>
      <c r="J6" s="57">
        <v>10</v>
      </c>
      <c r="K6" s="57">
        <v>11</v>
      </c>
      <c r="L6" s="56">
        <v>12</v>
      </c>
    </row>
    <row r="7" spans="1:17" ht="27" hidden="1" customHeight="1">
      <c r="A7" s="179" t="s">
        <v>2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1"/>
    </row>
    <row r="8" spans="1:17" ht="76.5" hidden="1" customHeight="1">
      <c r="A8" s="4" t="s">
        <v>30</v>
      </c>
      <c r="B8" s="5" t="s">
        <v>34</v>
      </c>
      <c r="C8" s="17">
        <f>C9+C10</f>
        <v>7533.1</v>
      </c>
      <c r="D8" s="17">
        <f>D9+D10</f>
        <v>2709</v>
      </c>
      <c r="E8" s="17">
        <f>E9+E10</f>
        <v>1359</v>
      </c>
      <c r="F8" s="17">
        <f>E8+D8+C8</f>
        <v>11601.1</v>
      </c>
      <c r="G8" s="17">
        <f>G9+G10</f>
        <v>2832.3411699999997</v>
      </c>
      <c r="H8" s="17">
        <f t="shared" ref="H8:I8" si="0">H9+H10</f>
        <v>1141.42551</v>
      </c>
      <c r="I8" s="17">
        <f t="shared" si="0"/>
        <v>591.99814000000003</v>
      </c>
      <c r="J8" s="17">
        <f>J9+J10</f>
        <v>4565.7648200000003</v>
      </c>
      <c r="K8" s="111">
        <f t="shared" ref="K8:K10" si="1">J8/F8*100</f>
        <v>39.356309487893391</v>
      </c>
      <c r="L8" s="125"/>
    </row>
    <row r="9" spans="1:17" ht="164.25" hidden="1" customHeight="1">
      <c r="A9" s="60" t="s">
        <v>74</v>
      </c>
      <c r="B9" s="61" t="s">
        <v>87</v>
      </c>
      <c r="C9" s="137">
        <v>6787.1</v>
      </c>
      <c r="D9" s="137">
        <v>431</v>
      </c>
      <c r="E9" s="63"/>
      <c r="F9" s="136">
        <f>E9+D9+C9</f>
        <v>7218.1</v>
      </c>
      <c r="G9" s="137">
        <v>2605.8551699999998</v>
      </c>
      <c r="H9" s="137">
        <v>146.72264999999999</v>
      </c>
      <c r="I9" s="137"/>
      <c r="J9" s="17">
        <f t="shared" ref="J9:J10" si="2">G9+H9+I9</f>
        <v>2752.57782</v>
      </c>
      <c r="K9" s="111">
        <f t="shared" si="1"/>
        <v>38.13438190105429</v>
      </c>
      <c r="L9" s="65" t="s">
        <v>131</v>
      </c>
    </row>
    <row r="10" spans="1:17" ht="100.5" hidden="1" customHeight="1">
      <c r="A10" s="4" t="s">
        <v>75</v>
      </c>
      <c r="B10" s="35" t="s">
        <v>35</v>
      </c>
      <c r="C10" s="137">
        <v>746</v>
      </c>
      <c r="D10" s="66">
        <v>2278</v>
      </c>
      <c r="E10" s="66">
        <v>1359</v>
      </c>
      <c r="F10" s="136">
        <f>E10+D10+C10</f>
        <v>4383</v>
      </c>
      <c r="G10" s="137">
        <v>226.48599999999999</v>
      </c>
      <c r="H10" s="137">
        <v>994.70285999999999</v>
      </c>
      <c r="I10" s="137">
        <v>591.99814000000003</v>
      </c>
      <c r="J10" s="17">
        <f t="shared" si="2"/>
        <v>1813.1869999999999</v>
      </c>
      <c r="K10" s="111">
        <f t="shared" si="1"/>
        <v>41.368628793064111</v>
      </c>
      <c r="L10" s="65" t="s">
        <v>164</v>
      </c>
    </row>
    <row r="11" spans="1:17" ht="115.5" hidden="1" customHeight="1">
      <c r="A11" s="67" t="s">
        <v>14</v>
      </c>
      <c r="B11" s="68" t="s">
        <v>105</v>
      </c>
      <c r="C11" s="69">
        <v>29.5</v>
      </c>
      <c r="D11" s="69">
        <v>3267.4</v>
      </c>
      <c r="E11" s="70"/>
      <c r="F11" s="69">
        <f>E11+D11+C11</f>
        <v>3296.9</v>
      </c>
      <c r="G11" s="119">
        <v>0</v>
      </c>
      <c r="H11" s="47">
        <v>393.98</v>
      </c>
      <c r="I11" s="69"/>
      <c r="J11" s="70">
        <f>G11+H11+I11</f>
        <v>393.98</v>
      </c>
      <c r="K11" s="111">
        <f>J11/F11*100</f>
        <v>11.9500136491856</v>
      </c>
      <c r="L11" s="126" t="s">
        <v>132</v>
      </c>
    </row>
    <row r="12" spans="1:17" ht="24.75" hidden="1" customHeight="1">
      <c r="A12" s="140" t="s">
        <v>3</v>
      </c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2"/>
    </row>
    <row r="13" spans="1:17" ht="81.75" hidden="1" customHeight="1">
      <c r="A13" s="6" t="s">
        <v>58</v>
      </c>
      <c r="B13" s="71" t="s">
        <v>36</v>
      </c>
      <c r="C13" s="50">
        <v>460</v>
      </c>
      <c r="D13" s="50"/>
      <c r="E13" s="50"/>
      <c r="F13" s="50">
        <f>E13+D13+C13</f>
        <v>460</v>
      </c>
      <c r="G13" s="50">
        <v>48.678040000000003</v>
      </c>
      <c r="H13" s="50"/>
      <c r="I13" s="50"/>
      <c r="J13" s="50">
        <f>SUM(G13:I13)</f>
        <v>48.678040000000003</v>
      </c>
      <c r="K13" s="101">
        <f>J13*100/F13</f>
        <v>10.582182608695652</v>
      </c>
      <c r="L13" s="125" t="s">
        <v>133</v>
      </c>
      <c r="P13" s="34"/>
      <c r="Q13" s="7"/>
    </row>
    <row r="14" spans="1:17" ht="82.5" hidden="1" customHeight="1">
      <c r="A14" s="6" t="s">
        <v>15</v>
      </c>
      <c r="B14" s="71" t="s">
        <v>37</v>
      </c>
      <c r="C14" s="50">
        <v>145</v>
      </c>
      <c r="D14" s="50">
        <v>104.7</v>
      </c>
      <c r="E14" s="50"/>
      <c r="F14" s="50">
        <f>E14+D14+C14</f>
        <v>249.7</v>
      </c>
      <c r="G14" s="50"/>
      <c r="H14" s="50"/>
      <c r="I14" s="50"/>
      <c r="J14" s="50">
        <f>SUM(G14:I14)</f>
        <v>0</v>
      </c>
      <c r="K14" s="101">
        <f>J14*100/F14</f>
        <v>0</v>
      </c>
      <c r="L14" s="124" t="s">
        <v>115</v>
      </c>
    </row>
    <row r="15" spans="1:17" ht="24.75" hidden="1" customHeight="1">
      <c r="A15" s="140" t="s">
        <v>4</v>
      </c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2"/>
    </row>
    <row r="16" spans="1:17" ht="389.25" hidden="1" customHeight="1">
      <c r="A16" s="138" t="s">
        <v>32</v>
      </c>
      <c r="B16" s="73" t="s">
        <v>155</v>
      </c>
      <c r="C16" s="47">
        <v>64525.631999999998</v>
      </c>
      <c r="D16" s="47">
        <v>1005</v>
      </c>
      <c r="E16" s="47"/>
      <c r="F16" s="47">
        <f>E16+D16+C16</f>
        <v>65530.631999999998</v>
      </c>
      <c r="G16" s="47">
        <v>36255.442969999996</v>
      </c>
      <c r="H16" s="47">
        <v>545.87436000000002</v>
      </c>
      <c r="I16" s="47"/>
      <c r="J16" s="47">
        <f>SUM(G16:I16)</f>
        <v>36801.317329999998</v>
      </c>
      <c r="K16" s="102">
        <f>J16*100/F16</f>
        <v>56.158953769894971</v>
      </c>
      <c r="L16" s="65" t="s">
        <v>165</v>
      </c>
    </row>
    <row r="17" spans="1:16" ht="21.75" hidden="1" customHeight="1">
      <c r="A17" s="140" t="s">
        <v>33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2"/>
    </row>
    <row r="18" spans="1:16" ht="103.5" hidden="1" customHeight="1">
      <c r="A18" s="138" t="s">
        <v>59</v>
      </c>
      <c r="B18" s="74" t="s">
        <v>156</v>
      </c>
      <c r="C18" s="47">
        <v>797.5</v>
      </c>
      <c r="D18" s="47"/>
      <c r="E18" s="47"/>
      <c r="F18" s="47">
        <f>E18+D18+C18</f>
        <v>797.5</v>
      </c>
      <c r="G18" s="47">
        <v>418.68900000000002</v>
      </c>
      <c r="H18" s="47"/>
      <c r="I18" s="47"/>
      <c r="J18" s="47">
        <f>G18+H18+I18</f>
        <v>418.68900000000002</v>
      </c>
      <c r="K18" s="103">
        <f>J18*100/F18</f>
        <v>52.500188087774298</v>
      </c>
      <c r="L18" s="125" t="s">
        <v>117</v>
      </c>
    </row>
    <row r="19" spans="1:16" ht="21.75" hidden="1" customHeight="1">
      <c r="A19" s="140" t="s">
        <v>5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2"/>
    </row>
    <row r="20" spans="1:16" ht="57.75" hidden="1" customHeight="1">
      <c r="A20" s="6" t="s">
        <v>16</v>
      </c>
      <c r="B20" s="75" t="s">
        <v>157</v>
      </c>
      <c r="C20" s="50">
        <f>C21+C24+C25</f>
        <v>171425.42800000001</v>
      </c>
      <c r="D20" s="18">
        <f>D21+D24+D25</f>
        <v>406355.6</v>
      </c>
      <c r="E20" s="50">
        <f>E21+E24+E25</f>
        <v>3704.5</v>
      </c>
      <c r="F20" s="50">
        <f t="shared" ref="F20:J20" si="3">F21+F24+F25</f>
        <v>581485.52799999993</v>
      </c>
      <c r="G20" s="50">
        <f t="shared" si="3"/>
        <v>82232.807870000004</v>
      </c>
      <c r="H20" s="50">
        <f t="shared" si="3"/>
        <v>236225.83544</v>
      </c>
      <c r="I20" s="50">
        <f t="shared" si="3"/>
        <v>0</v>
      </c>
      <c r="J20" s="50">
        <f t="shared" si="3"/>
        <v>318458.64330999996</v>
      </c>
      <c r="K20" s="104">
        <f>J20*100/F20</f>
        <v>54.76639193503712</v>
      </c>
      <c r="L20" s="65"/>
    </row>
    <row r="21" spans="1:16" ht="409.6" hidden="1" customHeight="1">
      <c r="A21" s="160" t="s">
        <v>76</v>
      </c>
      <c r="B21" s="157" t="s">
        <v>158</v>
      </c>
      <c r="C21" s="154">
        <v>127994.446</v>
      </c>
      <c r="D21" s="154">
        <v>406355.6</v>
      </c>
      <c r="E21" s="154">
        <v>3704.5</v>
      </c>
      <c r="F21" s="151">
        <f>E21+D21+C21</f>
        <v>538054.54599999997</v>
      </c>
      <c r="G21" s="154">
        <v>61067.354590000003</v>
      </c>
      <c r="H21" s="154">
        <v>236225.83544</v>
      </c>
      <c r="I21" s="154"/>
      <c r="J21" s="151">
        <f>G21+H21+I21</f>
        <v>297293.19003</v>
      </c>
      <c r="K21" s="148">
        <f>J21*100/F21</f>
        <v>55.253355303869135</v>
      </c>
      <c r="L21" s="163" t="s">
        <v>163</v>
      </c>
    </row>
    <row r="22" spans="1:16" ht="409.5" hidden="1" customHeight="1">
      <c r="A22" s="161"/>
      <c r="B22" s="158"/>
      <c r="C22" s="155"/>
      <c r="D22" s="155"/>
      <c r="E22" s="155"/>
      <c r="F22" s="152"/>
      <c r="G22" s="155"/>
      <c r="H22" s="155"/>
      <c r="I22" s="155"/>
      <c r="J22" s="152"/>
      <c r="K22" s="149"/>
      <c r="L22" s="164"/>
    </row>
    <row r="23" spans="1:16" ht="246" hidden="1" customHeight="1">
      <c r="A23" s="162"/>
      <c r="B23" s="159"/>
      <c r="C23" s="156"/>
      <c r="D23" s="156"/>
      <c r="E23" s="156"/>
      <c r="F23" s="153"/>
      <c r="G23" s="156"/>
      <c r="H23" s="156"/>
      <c r="I23" s="156"/>
      <c r="J23" s="153"/>
      <c r="K23" s="150"/>
      <c r="L23" s="165"/>
      <c r="P23" s="59"/>
    </row>
    <row r="24" spans="1:16" ht="323.25" hidden="1" customHeight="1">
      <c r="A24" s="138" t="s">
        <v>77</v>
      </c>
      <c r="B24" s="76" t="s">
        <v>159</v>
      </c>
      <c r="C24" s="48">
        <v>43229.982000000004</v>
      </c>
      <c r="D24" s="48"/>
      <c r="E24" s="48"/>
      <c r="F24" s="47">
        <f>E24+D24+C24</f>
        <v>43229.982000000004</v>
      </c>
      <c r="G24" s="48">
        <v>21087.673630000001</v>
      </c>
      <c r="H24" s="48"/>
      <c r="I24" s="48"/>
      <c r="J24" s="136">
        <f>I24+H24+G24</f>
        <v>21087.673630000001</v>
      </c>
      <c r="K24" s="135">
        <f>J24*100/F24</f>
        <v>48.780204511766847</v>
      </c>
      <c r="L24" s="123" t="s">
        <v>114</v>
      </c>
    </row>
    <row r="25" spans="1:16" ht="168.75" hidden="1" customHeight="1">
      <c r="A25" s="6" t="s">
        <v>78</v>
      </c>
      <c r="B25" s="77" t="s">
        <v>160</v>
      </c>
      <c r="C25" s="36">
        <v>201</v>
      </c>
      <c r="D25" s="78"/>
      <c r="E25" s="36"/>
      <c r="F25" s="50">
        <f>E25+D25+C25</f>
        <v>201</v>
      </c>
      <c r="G25" s="66">
        <v>77.779650000000004</v>
      </c>
      <c r="H25" s="66"/>
      <c r="I25" s="66"/>
      <c r="J25" s="17">
        <f>I25+H25+G25</f>
        <v>77.779650000000004</v>
      </c>
      <c r="K25" s="101">
        <f>J25*100/F25</f>
        <v>38.696343283582088</v>
      </c>
      <c r="L25" s="65" t="s">
        <v>116</v>
      </c>
    </row>
    <row r="26" spans="1:16" ht="27.75" hidden="1" customHeight="1">
      <c r="A26" s="140" t="s">
        <v>46</v>
      </c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2"/>
    </row>
    <row r="27" spans="1:16" ht="51" hidden="1" customHeight="1">
      <c r="A27" s="138" t="s">
        <v>17</v>
      </c>
      <c r="B27" s="79" t="s">
        <v>38</v>
      </c>
      <c r="C27" s="50">
        <f t="shared" ref="C27:I27" si="4">C28+C29+C30+C31+C32</f>
        <v>46942.1</v>
      </c>
      <c r="D27" s="50">
        <f t="shared" si="4"/>
        <v>210.7</v>
      </c>
      <c r="E27" s="50">
        <f t="shared" si="4"/>
        <v>1814.2</v>
      </c>
      <c r="F27" s="50">
        <f t="shared" si="4"/>
        <v>48967</v>
      </c>
      <c r="G27" s="50">
        <f t="shared" si="4"/>
        <v>20214.79089</v>
      </c>
      <c r="H27" s="50">
        <f t="shared" si="4"/>
        <v>0</v>
      </c>
      <c r="I27" s="50">
        <f t="shared" si="4"/>
        <v>100</v>
      </c>
      <c r="J27" s="50">
        <f>I27+H27+G27</f>
        <v>20314.79089</v>
      </c>
      <c r="K27" s="104">
        <f>J27*100/F27</f>
        <v>41.486696938754669</v>
      </c>
      <c r="L27" s="125"/>
    </row>
    <row r="28" spans="1:16" ht="195.75" hidden="1" customHeight="1">
      <c r="A28" s="138" t="s">
        <v>60</v>
      </c>
      <c r="B28" s="80" t="s">
        <v>39</v>
      </c>
      <c r="C28" s="137">
        <v>12873.5</v>
      </c>
      <c r="D28" s="137"/>
      <c r="E28" s="137">
        <v>50</v>
      </c>
      <c r="F28" s="17">
        <f>E28+D28+C28</f>
        <v>12923.5</v>
      </c>
      <c r="G28" s="66">
        <v>6086.75677</v>
      </c>
      <c r="H28" s="66"/>
      <c r="I28" s="66">
        <v>50</v>
      </c>
      <c r="J28" s="17">
        <f>I28+H28+G28</f>
        <v>6136.75677</v>
      </c>
      <c r="K28" s="101">
        <f>J28*100/F28</f>
        <v>47.48525376252563</v>
      </c>
      <c r="L28" s="125" t="s">
        <v>134</v>
      </c>
    </row>
    <row r="29" spans="1:16" ht="324" hidden="1" customHeight="1">
      <c r="A29" s="138" t="s">
        <v>61</v>
      </c>
      <c r="B29" s="81" t="s">
        <v>154</v>
      </c>
      <c r="C29" s="48">
        <v>18259.099999999999</v>
      </c>
      <c r="D29" s="48"/>
      <c r="E29" s="48">
        <v>176</v>
      </c>
      <c r="F29" s="47">
        <f>E29+D29+C29</f>
        <v>18435.099999999999</v>
      </c>
      <c r="G29" s="48">
        <v>7840.0748899999999</v>
      </c>
      <c r="H29" s="48"/>
      <c r="I29" s="48">
        <v>50</v>
      </c>
      <c r="J29" s="47">
        <f>G29+I29+H29</f>
        <v>7890.0748899999999</v>
      </c>
      <c r="K29" s="102">
        <f>J29*100/F29</f>
        <v>42.799197671832538</v>
      </c>
      <c r="L29" s="125" t="s">
        <v>166</v>
      </c>
      <c r="P29" s="3" t="s">
        <v>94</v>
      </c>
    </row>
    <row r="30" spans="1:16" ht="99.75" hidden="1" customHeight="1">
      <c r="A30" s="138" t="s">
        <v>62</v>
      </c>
      <c r="B30" s="35" t="s">
        <v>88</v>
      </c>
      <c r="C30" s="36">
        <v>178.3</v>
      </c>
      <c r="D30" s="36">
        <v>210.7</v>
      </c>
      <c r="E30" s="36">
        <v>1588.2</v>
      </c>
      <c r="F30" s="50">
        <f>E30+D30+C30</f>
        <v>1977.2</v>
      </c>
      <c r="G30" s="36">
        <v>15</v>
      </c>
      <c r="H30" s="36"/>
      <c r="I30" s="36"/>
      <c r="J30" s="50">
        <f>G30+H30+I30</f>
        <v>15</v>
      </c>
      <c r="K30" s="104">
        <f>J30/F30*100</f>
        <v>0.75864859397127249</v>
      </c>
      <c r="L30" s="127" t="s">
        <v>118</v>
      </c>
    </row>
    <row r="31" spans="1:16" ht="100.5" hidden="1" customHeight="1">
      <c r="A31" s="138" t="s">
        <v>63</v>
      </c>
      <c r="B31" s="82" t="s">
        <v>153</v>
      </c>
      <c r="C31" s="36">
        <v>14306.7</v>
      </c>
      <c r="D31" s="36"/>
      <c r="E31" s="36"/>
      <c r="F31" s="50">
        <f>E31+D31+C31</f>
        <v>14306.7</v>
      </c>
      <c r="G31" s="66">
        <v>5764.20489</v>
      </c>
      <c r="H31" s="66"/>
      <c r="I31" s="66"/>
      <c r="J31" s="17">
        <f>I31+H31+G31</f>
        <v>5764.20489</v>
      </c>
      <c r="K31" s="101">
        <f>J31*100/F31</f>
        <v>40.290247855899679</v>
      </c>
      <c r="L31" s="125" t="s">
        <v>119</v>
      </c>
      <c r="P31" s="8"/>
    </row>
    <row r="32" spans="1:16" ht="153.75" hidden="1" customHeight="1">
      <c r="A32" s="138" t="s">
        <v>64</v>
      </c>
      <c r="B32" s="83" t="s">
        <v>152</v>
      </c>
      <c r="C32" s="36">
        <v>1324.5</v>
      </c>
      <c r="D32" s="36"/>
      <c r="E32" s="50"/>
      <c r="F32" s="50">
        <f>E32+D32+C32</f>
        <v>1324.5</v>
      </c>
      <c r="G32" s="36">
        <v>508.75434000000001</v>
      </c>
      <c r="H32" s="36"/>
      <c r="I32" s="36"/>
      <c r="J32" s="50">
        <f>I32+H32+G32</f>
        <v>508.75434000000001</v>
      </c>
      <c r="K32" s="104">
        <f>J32*100/F32</f>
        <v>38.411048697621744</v>
      </c>
      <c r="L32" s="125" t="s">
        <v>135</v>
      </c>
    </row>
    <row r="33" spans="1:12" ht="24" hidden="1" customHeight="1">
      <c r="A33" s="140" t="s">
        <v>6</v>
      </c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2"/>
    </row>
    <row r="34" spans="1:12" ht="182.25" hidden="1" customHeight="1">
      <c r="A34" s="6" t="s">
        <v>65</v>
      </c>
      <c r="B34" s="75" t="s">
        <v>151</v>
      </c>
      <c r="C34" s="50">
        <v>616.4</v>
      </c>
      <c r="D34" s="18"/>
      <c r="E34" s="36"/>
      <c r="F34" s="50">
        <f>E34+D34+C34</f>
        <v>616.4</v>
      </c>
      <c r="G34" s="109">
        <v>76.709239999999994</v>
      </c>
      <c r="H34" s="109"/>
      <c r="I34" s="109"/>
      <c r="J34" s="109">
        <f>I34+H34+G34</f>
        <v>76.709239999999994</v>
      </c>
      <c r="K34" s="104">
        <f>J34*100/F34</f>
        <v>12.444717715768981</v>
      </c>
      <c r="L34" s="125" t="s">
        <v>120</v>
      </c>
    </row>
    <row r="35" spans="1:12" ht="20.25" hidden="1" customHeight="1">
      <c r="A35" s="140" t="s">
        <v>7</v>
      </c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2"/>
    </row>
    <row r="36" spans="1:12" ht="114.75" hidden="1" customHeight="1">
      <c r="A36" s="6" t="s">
        <v>18</v>
      </c>
      <c r="B36" s="75" t="s">
        <v>104</v>
      </c>
      <c r="C36" s="50">
        <v>1160.9000000000001</v>
      </c>
      <c r="D36" s="50">
        <v>2000</v>
      </c>
      <c r="E36" s="50"/>
      <c r="F36" s="50">
        <f>E36+D36+C36</f>
        <v>3160.9</v>
      </c>
      <c r="G36" s="50">
        <v>462.60475000000002</v>
      </c>
      <c r="H36" s="50"/>
      <c r="I36" s="50"/>
      <c r="J36" s="50">
        <f>G36+I36+H36</f>
        <v>462.60475000000002</v>
      </c>
      <c r="K36" s="104">
        <f>J36/F36*100</f>
        <v>14.635222563194027</v>
      </c>
      <c r="L36" s="125" t="s">
        <v>121</v>
      </c>
    </row>
    <row r="37" spans="1:12" ht="24.75" customHeight="1">
      <c r="A37" s="140" t="s">
        <v>45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2"/>
    </row>
    <row r="38" spans="1:12" ht="117.75" hidden="1" customHeight="1">
      <c r="A38" s="6" t="s">
        <v>19</v>
      </c>
      <c r="B38" s="75" t="s">
        <v>40</v>
      </c>
      <c r="C38" s="50">
        <v>390</v>
      </c>
      <c r="D38" s="36"/>
      <c r="E38" s="50"/>
      <c r="F38" s="50">
        <f>E38+D38+C38</f>
        <v>390</v>
      </c>
      <c r="G38" s="50">
        <v>155.941</v>
      </c>
      <c r="H38" s="50"/>
      <c r="I38" s="50"/>
      <c r="J38" s="50">
        <f>I38+H38+G38</f>
        <v>155.941</v>
      </c>
      <c r="K38" s="104">
        <f t="shared" ref="K38:K43" si="5">J38*100/F38</f>
        <v>39.984871794871793</v>
      </c>
      <c r="L38" s="122" t="s">
        <v>113</v>
      </c>
    </row>
    <row r="39" spans="1:12" ht="50.25" customHeight="1">
      <c r="A39" s="6" t="s">
        <v>66</v>
      </c>
      <c r="B39" s="71" t="s">
        <v>41</v>
      </c>
      <c r="C39" s="50">
        <f>C40+C41+C42+C43</f>
        <v>7560.0294800000001</v>
      </c>
      <c r="D39" s="50">
        <f>D40+D41+D42+D43</f>
        <v>51590</v>
      </c>
      <c r="E39" s="50">
        <f>E40+E41+E42+E43</f>
        <v>6203</v>
      </c>
      <c r="F39" s="50">
        <f>F40+F41+F42+F43</f>
        <v>65353.029479999997</v>
      </c>
      <c r="G39" s="50">
        <f>G40+G41+G42+G43</f>
        <v>2779.0440799999997</v>
      </c>
      <c r="H39" s="50">
        <f t="shared" ref="H39:J39" si="6">H40+H41+H42+H43</f>
        <v>22886.09978</v>
      </c>
      <c r="I39" s="50">
        <f t="shared" si="6"/>
        <v>1061.4000000000001</v>
      </c>
      <c r="J39" s="50">
        <f t="shared" si="6"/>
        <v>26726.543860000002</v>
      </c>
      <c r="K39" s="104">
        <f t="shared" si="5"/>
        <v>40.895646418624146</v>
      </c>
      <c r="L39" s="121"/>
    </row>
    <row r="40" spans="1:12" ht="87.75" customHeight="1">
      <c r="A40" s="6" t="s">
        <v>79</v>
      </c>
      <c r="B40" s="35" t="s">
        <v>42</v>
      </c>
      <c r="C40" s="36">
        <v>359</v>
      </c>
      <c r="D40" s="36"/>
      <c r="E40" s="36"/>
      <c r="F40" s="50">
        <f>E40+D40+C40</f>
        <v>359</v>
      </c>
      <c r="G40" s="66">
        <v>137.107</v>
      </c>
      <c r="H40" s="66"/>
      <c r="I40" s="66"/>
      <c r="J40" s="17">
        <f>I40+H40+G40</f>
        <v>137.107</v>
      </c>
      <c r="K40" s="101">
        <f t="shared" si="5"/>
        <v>38.191364902506969</v>
      </c>
      <c r="L40" s="128" t="s">
        <v>122</v>
      </c>
    </row>
    <row r="41" spans="1:12" ht="186.75" customHeight="1">
      <c r="A41" s="6" t="s">
        <v>80</v>
      </c>
      <c r="B41" s="35" t="s">
        <v>43</v>
      </c>
      <c r="C41" s="36">
        <v>10</v>
      </c>
      <c r="D41" s="36">
        <f>9135+4619+30628</f>
        <v>44382</v>
      </c>
      <c r="E41" s="36">
        <v>6203</v>
      </c>
      <c r="F41" s="50">
        <f>E41+D41+C41</f>
        <v>50595</v>
      </c>
      <c r="G41" s="21"/>
      <c r="H41" s="66">
        <v>20537.070090000001</v>
      </c>
      <c r="I41" s="66">
        <v>1061.4000000000001</v>
      </c>
      <c r="J41" s="17">
        <f>G41+H41+I41</f>
        <v>21598.470090000003</v>
      </c>
      <c r="K41" s="101">
        <f t="shared" si="5"/>
        <v>42.68894177290246</v>
      </c>
      <c r="L41" s="129" t="s">
        <v>136</v>
      </c>
    </row>
    <row r="42" spans="1:12" ht="102" customHeight="1">
      <c r="A42" s="6" t="s">
        <v>81</v>
      </c>
      <c r="B42" s="35" t="s">
        <v>44</v>
      </c>
      <c r="C42" s="36">
        <v>3896.0294800000001</v>
      </c>
      <c r="D42" s="36">
        <v>1743</v>
      </c>
      <c r="E42" s="36"/>
      <c r="F42" s="50">
        <f>E42+D42+C42</f>
        <v>5639.0294800000001</v>
      </c>
      <c r="G42" s="66">
        <v>1003.72036</v>
      </c>
      <c r="H42" s="66"/>
      <c r="I42" s="66"/>
      <c r="J42" s="17">
        <f>I42+H42+G42</f>
        <v>1003.72036</v>
      </c>
      <c r="K42" s="101">
        <f t="shared" si="5"/>
        <v>17.799523190291957</v>
      </c>
      <c r="L42" s="129" t="s">
        <v>137</v>
      </c>
    </row>
    <row r="43" spans="1:12" ht="181.5" customHeight="1">
      <c r="A43" s="84" t="s">
        <v>89</v>
      </c>
      <c r="B43" s="85" t="s">
        <v>123</v>
      </c>
      <c r="C43" s="36">
        <v>3295</v>
      </c>
      <c r="D43" s="36">
        <v>5465</v>
      </c>
      <c r="E43" s="36"/>
      <c r="F43" s="50">
        <f>E43+D43+C43</f>
        <v>8760</v>
      </c>
      <c r="G43" s="66">
        <v>1638.2167199999999</v>
      </c>
      <c r="H43" s="66">
        <v>2349.0296899999998</v>
      </c>
      <c r="I43" s="66"/>
      <c r="J43" s="17">
        <f>I43+H43+G43</f>
        <v>3987.2464099999997</v>
      </c>
      <c r="K43" s="101">
        <f t="shared" si="5"/>
        <v>45.516511529680358</v>
      </c>
      <c r="L43" s="125" t="s">
        <v>138</v>
      </c>
    </row>
    <row r="44" spans="1:12" ht="20.25" hidden="1" customHeight="1">
      <c r="A44" s="144" t="s">
        <v>31</v>
      </c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42"/>
    </row>
    <row r="45" spans="1:12" ht="162.75" hidden="1" customHeight="1">
      <c r="A45" s="6" t="s">
        <v>20</v>
      </c>
      <c r="B45" s="79" t="s">
        <v>124</v>
      </c>
      <c r="C45" s="50">
        <v>1847.3</v>
      </c>
      <c r="D45" s="50">
        <v>29.41</v>
      </c>
      <c r="E45" s="36"/>
      <c r="F45" s="50">
        <f>E45+D45+C45</f>
        <v>1876.71</v>
      </c>
      <c r="G45" s="109">
        <v>953.08394999999996</v>
      </c>
      <c r="H45" s="109"/>
      <c r="I45" s="109"/>
      <c r="J45" s="109">
        <f>I45+H45+G45</f>
        <v>953.08394999999996</v>
      </c>
      <c r="K45" s="104">
        <f>J45*100/F45</f>
        <v>50.784828236648167</v>
      </c>
      <c r="L45" s="125" t="s">
        <v>139</v>
      </c>
    </row>
    <row r="46" spans="1:12" ht="24.75" hidden="1" customHeight="1">
      <c r="A46" s="140" t="s">
        <v>8</v>
      </c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42"/>
    </row>
    <row r="47" spans="1:12" ht="83.25" hidden="1" customHeight="1">
      <c r="A47" s="9" t="s">
        <v>21</v>
      </c>
      <c r="B47" s="75" t="s">
        <v>47</v>
      </c>
      <c r="C47" s="50">
        <f>C48+C49+C50</f>
        <v>408.5</v>
      </c>
      <c r="D47" s="50"/>
      <c r="E47" s="50"/>
      <c r="F47" s="50">
        <f>F48+F49+F50</f>
        <v>408.5</v>
      </c>
      <c r="G47" s="109">
        <f>G48+G49+G50</f>
        <v>27.766120000000001</v>
      </c>
      <c r="H47" s="109">
        <f t="shared" ref="H47:I47" si="7">H48+H49+H50</f>
        <v>0</v>
      </c>
      <c r="I47" s="109">
        <f t="shared" si="7"/>
        <v>0</v>
      </c>
      <c r="J47" s="109">
        <f>I47+H47+G47</f>
        <v>27.766120000000001</v>
      </c>
      <c r="K47" s="104">
        <f>J47*100/F47</f>
        <v>6.7970917992656057</v>
      </c>
      <c r="L47" s="121"/>
    </row>
    <row r="48" spans="1:12" ht="49.5" hidden="1">
      <c r="A48" s="9" t="s">
        <v>82</v>
      </c>
      <c r="B48" s="35" t="s">
        <v>48</v>
      </c>
      <c r="C48" s="36">
        <v>22</v>
      </c>
      <c r="D48" s="36"/>
      <c r="E48" s="36"/>
      <c r="F48" s="50">
        <f>E48+D48+C48</f>
        <v>22</v>
      </c>
      <c r="G48" s="113">
        <v>3.24</v>
      </c>
      <c r="H48" s="109"/>
      <c r="I48" s="109"/>
      <c r="J48" s="109">
        <f t="shared" ref="J48:J50" si="8">I48+H48+G48</f>
        <v>3.24</v>
      </c>
      <c r="K48" s="104">
        <f>J48*100/F48</f>
        <v>14.727272727272727</v>
      </c>
      <c r="L48" s="116" t="s">
        <v>125</v>
      </c>
    </row>
    <row r="49" spans="1:16" ht="36.75" hidden="1" customHeight="1">
      <c r="A49" s="86" t="s">
        <v>83</v>
      </c>
      <c r="B49" s="83" t="s">
        <v>49</v>
      </c>
      <c r="C49" s="36">
        <v>97</v>
      </c>
      <c r="D49" s="36"/>
      <c r="E49" s="36"/>
      <c r="F49" s="50">
        <f>E49+D49+C49</f>
        <v>97</v>
      </c>
      <c r="G49" s="113">
        <v>3.0000200000000001</v>
      </c>
      <c r="H49" s="109"/>
      <c r="I49" s="109"/>
      <c r="J49" s="109">
        <f t="shared" si="8"/>
        <v>3.0000200000000001</v>
      </c>
      <c r="K49" s="104">
        <f>J49*100/F49</f>
        <v>3.0928041237113404</v>
      </c>
      <c r="L49" s="130" t="s">
        <v>140</v>
      </c>
    </row>
    <row r="50" spans="1:16" ht="81.75" hidden="1" customHeight="1">
      <c r="A50" s="6" t="s">
        <v>84</v>
      </c>
      <c r="B50" s="85" t="s">
        <v>50</v>
      </c>
      <c r="C50" s="36">
        <v>289.5</v>
      </c>
      <c r="D50" s="36"/>
      <c r="E50" s="36"/>
      <c r="F50" s="50">
        <f>E50+D50+C50</f>
        <v>289.5</v>
      </c>
      <c r="G50" s="113">
        <v>21.5261</v>
      </c>
      <c r="H50" s="113"/>
      <c r="I50" s="113"/>
      <c r="J50" s="109">
        <f t="shared" si="8"/>
        <v>21.5261</v>
      </c>
      <c r="K50" s="104">
        <f>J50*100/F50</f>
        <v>7.4356131260794474</v>
      </c>
      <c r="L50" s="125" t="s">
        <v>126</v>
      </c>
    </row>
    <row r="51" spans="1:16" ht="26.25" hidden="1" customHeight="1">
      <c r="A51" s="145" t="s">
        <v>9</v>
      </c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</row>
    <row r="52" spans="1:16" ht="354" hidden="1" customHeight="1">
      <c r="A52" s="51" t="s">
        <v>67</v>
      </c>
      <c r="B52" s="52" t="s">
        <v>100</v>
      </c>
      <c r="C52" s="50">
        <v>28</v>
      </c>
      <c r="D52" s="50"/>
      <c r="E52" s="50"/>
      <c r="F52" s="50">
        <f>E52+D52+C52</f>
        <v>28</v>
      </c>
      <c r="G52" s="109">
        <v>0</v>
      </c>
      <c r="H52" s="109"/>
      <c r="I52" s="109"/>
      <c r="J52" s="109">
        <f>G52+H52+I52</f>
        <v>0</v>
      </c>
      <c r="K52" s="104">
        <f>J52/F52*100</f>
        <v>0</v>
      </c>
      <c r="L52" s="121" t="s">
        <v>129</v>
      </c>
    </row>
    <row r="53" spans="1:16" ht="26.25" customHeight="1">
      <c r="A53" s="140" t="s">
        <v>10</v>
      </c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2"/>
    </row>
    <row r="54" spans="1:16" ht="35.25" customHeight="1">
      <c r="A54" s="87" t="s">
        <v>22</v>
      </c>
      <c r="B54" s="75" t="s">
        <v>53</v>
      </c>
      <c r="C54" s="50">
        <f>C57+C55+C56+C58</f>
        <v>1526.1</v>
      </c>
      <c r="D54" s="50">
        <f t="shared" ref="D54:E54" si="9">D57+D55+D56+D58</f>
        <v>30358.922169999998</v>
      </c>
      <c r="E54" s="50">
        <f t="shared" si="9"/>
        <v>9001.84</v>
      </c>
      <c r="F54" s="50">
        <f>F57+F55+F56+F58</f>
        <v>40886.86217</v>
      </c>
      <c r="G54" s="50">
        <f>G57+G55+G56+G58</f>
        <v>1230</v>
      </c>
      <c r="H54" s="50">
        <f t="shared" ref="H54:J54" si="10">H57+H55+H56+H58</f>
        <v>28598.20217</v>
      </c>
      <c r="I54" s="50">
        <f t="shared" si="10"/>
        <v>0</v>
      </c>
      <c r="J54" s="50">
        <f t="shared" si="10"/>
        <v>29828.20217</v>
      </c>
      <c r="K54" s="104">
        <f>J54*100/F54</f>
        <v>72.95302350662142</v>
      </c>
      <c r="L54" s="121"/>
    </row>
    <row r="55" spans="1:16" ht="31.5">
      <c r="A55" s="77" t="s">
        <v>90</v>
      </c>
      <c r="B55" s="88" t="s">
        <v>54</v>
      </c>
      <c r="C55" s="36">
        <v>20</v>
      </c>
      <c r="D55" s="36"/>
      <c r="E55" s="36"/>
      <c r="F55" s="50">
        <f>E55+D55+C55</f>
        <v>20</v>
      </c>
      <c r="G55" s="36"/>
      <c r="H55" s="36"/>
      <c r="I55" s="36"/>
      <c r="J55" s="50">
        <f t="shared" ref="J55:J56" si="11">I55+H55+G55</f>
        <v>0</v>
      </c>
      <c r="K55" s="104">
        <f t="shared" ref="K55:K59" si="12">J55*100/F55</f>
        <v>0</v>
      </c>
      <c r="L55" s="114" t="s">
        <v>128</v>
      </c>
    </row>
    <row r="56" spans="1:16" ht="69" customHeight="1">
      <c r="A56" s="77" t="s">
        <v>91</v>
      </c>
      <c r="B56" s="88" t="s">
        <v>149</v>
      </c>
      <c r="C56" s="36">
        <v>10</v>
      </c>
      <c r="D56" s="36">
        <v>28598.20217</v>
      </c>
      <c r="E56" s="36"/>
      <c r="F56" s="50">
        <f>E56+D56+C56</f>
        <v>28608.20217</v>
      </c>
      <c r="G56" s="36"/>
      <c r="H56" s="36">
        <v>28598.20217</v>
      </c>
      <c r="I56" s="36"/>
      <c r="J56" s="50">
        <f t="shared" si="11"/>
        <v>28598.20217</v>
      </c>
      <c r="K56" s="104">
        <f t="shared" si="12"/>
        <v>99.965044989753025</v>
      </c>
      <c r="L56" s="116" t="s">
        <v>141</v>
      </c>
    </row>
    <row r="57" spans="1:16" ht="99" customHeight="1">
      <c r="A57" s="77" t="s">
        <v>92</v>
      </c>
      <c r="B57" s="88" t="s">
        <v>150</v>
      </c>
      <c r="C57" s="36">
        <v>256.10000000000002</v>
      </c>
      <c r="D57" s="36">
        <v>520.12</v>
      </c>
      <c r="E57" s="36">
        <v>699.24</v>
      </c>
      <c r="F57" s="50">
        <f>E57+D57+C57</f>
        <v>1475.46</v>
      </c>
      <c r="G57" s="115"/>
      <c r="H57" s="115"/>
      <c r="I57" s="115"/>
      <c r="J57" s="50">
        <f>I57+H57+G57</f>
        <v>0</v>
      </c>
      <c r="K57" s="104">
        <f t="shared" si="12"/>
        <v>0</v>
      </c>
      <c r="L57" s="121" t="s">
        <v>142</v>
      </c>
    </row>
    <row r="58" spans="1:16" ht="89.25" customHeight="1">
      <c r="A58" s="77" t="s">
        <v>102</v>
      </c>
      <c r="B58" s="88" t="s">
        <v>103</v>
      </c>
      <c r="C58" s="36">
        <v>1240</v>
      </c>
      <c r="D58" s="36">
        <v>1240.5999999999999</v>
      </c>
      <c r="E58" s="36">
        <v>8302.6</v>
      </c>
      <c r="F58" s="50">
        <f>E58+D58+C58</f>
        <v>10783.2</v>
      </c>
      <c r="G58" s="115">
        <v>1230</v>
      </c>
      <c r="H58" s="115"/>
      <c r="I58" s="115"/>
      <c r="J58" s="50">
        <f>I58+H58+G58</f>
        <v>1230</v>
      </c>
      <c r="K58" s="104">
        <f t="shared" si="12"/>
        <v>11.406632539505898</v>
      </c>
      <c r="L58" s="121" t="s">
        <v>143</v>
      </c>
    </row>
    <row r="59" spans="1:16" ht="114" hidden="1" customHeight="1">
      <c r="A59" s="89" t="s">
        <v>68</v>
      </c>
      <c r="B59" s="90" t="s">
        <v>146</v>
      </c>
      <c r="C59" s="50">
        <v>6685.8</v>
      </c>
      <c r="D59" s="50"/>
      <c r="E59" s="50"/>
      <c r="F59" s="50">
        <f>E59+D59+C59</f>
        <v>6685.8</v>
      </c>
      <c r="G59" s="50">
        <v>2867.3106200000002</v>
      </c>
      <c r="H59" s="50"/>
      <c r="I59" s="50"/>
      <c r="J59" s="50">
        <f>I59+H59+G59</f>
        <v>2867.3106200000002</v>
      </c>
      <c r="K59" s="104">
        <f t="shared" si="12"/>
        <v>42.886574830237222</v>
      </c>
      <c r="L59" s="131" t="s">
        <v>127</v>
      </c>
      <c r="P59" s="3" t="s">
        <v>107</v>
      </c>
    </row>
    <row r="60" spans="1:16" ht="28.5" customHeight="1">
      <c r="A60" s="140" t="s">
        <v>11</v>
      </c>
      <c r="B60" s="141"/>
      <c r="C60" s="141"/>
      <c r="D60" s="141"/>
      <c r="E60" s="141"/>
      <c r="F60" s="141"/>
      <c r="G60" s="141"/>
      <c r="H60" s="141"/>
      <c r="I60" s="141"/>
      <c r="J60" s="141"/>
      <c r="K60" s="141"/>
      <c r="L60" s="142"/>
    </row>
    <row r="61" spans="1:16" ht="162.75" hidden="1" customHeight="1">
      <c r="A61" s="76" t="s">
        <v>69</v>
      </c>
      <c r="B61" s="91" t="s">
        <v>145</v>
      </c>
      <c r="C61" s="47">
        <v>100</v>
      </c>
      <c r="D61" s="47">
        <v>1640.14</v>
      </c>
      <c r="E61" s="47"/>
      <c r="F61" s="47">
        <f>E61+D61+C61</f>
        <v>1740.14</v>
      </c>
      <c r="G61" s="47">
        <v>4</v>
      </c>
      <c r="H61" s="47">
        <v>1640.14</v>
      </c>
      <c r="I61" s="47"/>
      <c r="J61" s="47">
        <f>I61+H61+G61</f>
        <v>1644.14</v>
      </c>
      <c r="K61" s="118">
        <f>J61*100/F61</f>
        <v>94.483202500948195</v>
      </c>
      <c r="L61" s="116" t="s">
        <v>144</v>
      </c>
      <c r="P61" s="7"/>
    </row>
    <row r="62" spans="1:16" ht="99">
      <c r="A62" s="77" t="s">
        <v>70</v>
      </c>
      <c r="B62" s="75" t="s">
        <v>55</v>
      </c>
      <c r="C62" s="17">
        <f t="shared" ref="C62:I62" si="13">C63+C64+C65</f>
        <v>10755</v>
      </c>
      <c r="D62" s="17">
        <f t="shared" si="13"/>
        <v>9879.5</v>
      </c>
      <c r="E62" s="17">
        <f t="shared" si="13"/>
        <v>0</v>
      </c>
      <c r="F62" s="17">
        <f t="shared" si="13"/>
        <v>20634.5</v>
      </c>
      <c r="G62" s="17">
        <f>G63+G64+G65</f>
        <v>3182.3022099999998</v>
      </c>
      <c r="H62" s="17">
        <f t="shared" si="13"/>
        <v>3750.3885100000002</v>
      </c>
      <c r="I62" s="17">
        <f t="shared" si="13"/>
        <v>0</v>
      </c>
      <c r="J62" s="17">
        <f>J63+J64+J65</f>
        <v>6932.6907200000005</v>
      </c>
      <c r="K62" s="110">
        <f>J62*100/F62</f>
        <v>33.597570670479051</v>
      </c>
      <c r="L62" s="120"/>
    </row>
    <row r="63" spans="1:16" ht="147.75" customHeight="1">
      <c r="A63" s="76" t="s">
        <v>85</v>
      </c>
      <c r="B63" s="81" t="s">
        <v>56</v>
      </c>
      <c r="C63" s="137">
        <v>4000</v>
      </c>
      <c r="D63" s="92">
        <v>3750.5</v>
      </c>
      <c r="E63" s="137"/>
      <c r="F63" s="136">
        <f>E63+D63+C63</f>
        <v>7750.5</v>
      </c>
      <c r="G63" s="137">
        <v>520.798</v>
      </c>
      <c r="H63" s="137">
        <v>3750.3885100000002</v>
      </c>
      <c r="I63" s="137"/>
      <c r="J63" s="17">
        <f t="shared" ref="J63:J64" si="14">I63+H63+G63</f>
        <v>4271.1865100000005</v>
      </c>
      <c r="K63" s="111">
        <f>J63*100/F63</f>
        <v>55.108528611057359</v>
      </c>
      <c r="L63" s="132" t="s">
        <v>161</v>
      </c>
    </row>
    <row r="64" spans="1:16" ht="34.5" customHeight="1">
      <c r="A64" s="77" t="s">
        <v>86</v>
      </c>
      <c r="B64" s="85" t="s">
        <v>57</v>
      </c>
      <c r="C64" s="66">
        <v>70</v>
      </c>
      <c r="D64" s="66">
        <v>6129</v>
      </c>
      <c r="E64" s="66"/>
      <c r="F64" s="136">
        <f>E64+D64+C64</f>
        <v>6199</v>
      </c>
      <c r="G64" s="66"/>
      <c r="H64" s="66"/>
      <c r="I64" s="66"/>
      <c r="J64" s="17">
        <f t="shared" si="14"/>
        <v>0</v>
      </c>
      <c r="K64" s="117">
        <f>J64*100/F64</f>
        <v>0</v>
      </c>
      <c r="L64" s="124" t="s">
        <v>106</v>
      </c>
    </row>
    <row r="65" spans="1:12" ht="67.5" customHeight="1">
      <c r="A65" s="93" t="s">
        <v>93</v>
      </c>
      <c r="B65" s="85" t="s">
        <v>147</v>
      </c>
      <c r="C65" s="66">
        <v>6685</v>
      </c>
      <c r="D65" s="66"/>
      <c r="E65" s="66"/>
      <c r="F65" s="17">
        <f>E65+D65+C65</f>
        <v>6685</v>
      </c>
      <c r="G65" s="66">
        <v>2661.5042100000001</v>
      </c>
      <c r="H65" s="66"/>
      <c r="I65" s="66"/>
      <c r="J65" s="17">
        <f>I65+H65+G65</f>
        <v>2661.5042100000001</v>
      </c>
      <c r="K65" s="117">
        <f>J65*100/F65</f>
        <v>39.813077187733739</v>
      </c>
      <c r="L65" s="124" t="s">
        <v>130</v>
      </c>
    </row>
    <row r="66" spans="1:12" ht="25.5" hidden="1" customHeight="1">
      <c r="A66" s="140" t="s">
        <v>12</v>
      </c>
      <c r="B66" s="141"/>
      <c r="C66" s="141"/>
      <c r="D66" s="141"/>
      <c r="E66" s="141"/>
      <c r="F66" s="141"/>
      <c r="G66" s="141"/>
      <c r="H66" s="141"/>
      <c r="I66" s="141"/>
      <c r="J66" s="141"/>
      <c r="K66" s="141"/>
      <c r="L66" s="142"/>
    </row>
    <row r="67" spans="1:12" ht="54.95" hidden="1" customHeight="1">
      <c r="A67" s="9" t="s">
        <v>71</v>
      </c>
      <c r="B67" s="37" t="s">
        <v>148</v>
      </c>
      <c r="C67" s="47">
        <f>C68+C69</f>
        <v>21141</v>
      </c>
      <c r="D67" s="50">
        <f>D68+D69</f>
        <v>25657</v>
      </c>
      <c r="E67" s="47">
        <f>E68+E69</f>
        <v>0</v>
      </c>
      <c r="F67" s="50">
        <f>F68+F69</f>
        <v>46798</v>
      </c>
      <c r="G67" s="50">
        <f>G68+G69</f>
        <v>2414.3540000000003</v>
      </c>
      <c r="H67" s="50">
        <f t="shared" ref="H67:J67" si="15">H68+H69</f>
        <v>6895</v>
      </c>
      <c r="I67" s="50">
        <f t="shared" si="15"/>
        <v>0</v>
      </c>
      <c r="J67" s="50">
        <f t="shared" si="15"/>
        <v>9309.3539999999994</v>
      </c>
      <c r="K67" s="104">
        <f>J67*100/F67</f>
        <v>19.892632163767679</v>
      </c>
      <c r="L67" s="121"/>
    </row>
    <row r="68" spans="1:12" ht="126.75" hidden="1" customHeight="1">
      <c r="A68" s="10" t="s">
        <v>72</v>
      </c>
      <c r="B68" s="38" t="s">
        <v>51</v>
      </c>
      <c r="C68" s="48">
        <v>18996.599999999999</v>
      </c>
      <c r="D68" s="48">
        <v>25657</v>
      </c>
      <c r="E68" s="48"/>
      <c r="F68" s="47">
        <f>E68+D68+C68</f>
        <v>44653.599999999999</v>
      </c>
      <c r="G68" s="48">
        <v>1809</v>
      </c>
      <c r="H68" s="48">
        <v>6895</v>
      </c>
      <c r="I68" s="48"/>
      <c r="J68" s="47">
        <f>I68+H68+G68</f>
        <v>8704</v>
      </c>
      <c r="K68" s="104">
        <f>J68*100/F68</f>
        <v>19.492269380296324</v>
      </c>
      <c r="L68" s="130" t="s">
        <v>162</v>
      </c>
    </row>
    <row r="69" spans="1:12" ht="66.75" hidden="1" customHeight="1">
      <c r="A69" s="9" t="s">
        <v>73</v>
      </c>
      <c r="B69" s="35" t="s">
        <v>52</v>
      </c>
      <c r="C69" s="36">
        <v>2144.4</v>
      </c>
      <c r="D69" s="36"/>
      <c r="E69" s="36"/>
      <c r="F69" s="50">
        <f>E69+D69+C69</f>
        <v>2144.4</v>
      </c>
      <c r="G69" s="36">
        <v>605.35400000000004</v>
      </c>
      <c r="H69" s="36"/>
      <c r="I69" s="36"/>
      <c r="J69" s="50">
        <f>I69+H69+G69</f>
        <v>605.35400000000004</v>
      </c>
      <c r="K69" s="104">
        <f>J69*100/F69</f>
        <v>28.229528073120687</v>
      </c>
      <c r="L69" s="114" t="s">
        <v>108</v>
      </c>
    </row>
    <row r="70" spans="1:12" ht="22.9" hidden="1" customHeight="1">
      <c r="A70" s="11"/>
      <c r="B70" s="12" t="s">
        <v>13</v>
      </c>
      <c r="C70" s="50">
        <f t="shared" ref="C70:I70" si="16">C67+C62+C61+C59+C54+C52+C47+C45+C39+C38+C36+C34+C27+C20+C18+C16+C14+C13+C11+C8</f>
        <v>344077.28947999998</v>
      </c>
      <c r="D70" s="50">
        <f t="shared" si="16"/>
        <v>534807.37216999999</v>
      </c>
      <c r="E70" s="50">
        <f t="shared" si="16"/>
        <v>22082.54</v>
      </c>
      <c r="F70" s="50">
        <f t="shared" si="16"/>
        <v>900967.20164999994</v>
      </c>
      <c r="G70" s="139">
        <f t="shared" si="16"/>
        <v>156155.86590999999</v>
      </c>
      <c r="H70" s="139">
        <f t="shared" si="16"/>
        <v>302076.94576999999</v>
      </c>
      <c r="I70" s="139">
        <f t="shared" si="16"/>
        <v>1753.3981400000002</v>
      </c>
      <c r="J70" s="139">
        <f>J67+J62+J61+J59+J54+J52+J47+J45+J39+J38+J36+J34+J27+J20+J18+J16+J14+J13+J11+J8</f>
        <v>459986.20981999993</v>
      </c>
      <c r="K70" s="110">
        <f>J70/F70*100</f>
        <v>51.054711978149392</v>
      </c>
      <c r="L70" s="39"/>
    </row>
    <row r="71" spans="1:12" ht="58.5" customHeight="1">
      <c r="A71" s="13"/>
      <c r="B71" s="14"/>
      <c r="C71" s="19"/>
      <c r="D71" s="19"/>
      <c r="E71" s="19"/>
      <c r="F71" s="19"/>
      <c r="G71" s="49"/>
      <c r="H71" s="49"/>
      <c r="I71" s="49"/>
      <c r="J71" s="49"/>
      <c r="K71" s="105"/>
      <c r="L71" s="40"/>
    </row>
    <row r="72" spans="1:12" ht="18" customHeight="1">
      <c r="A72" s="147" t="s">
        <v>109</v>
      </c>
      <c r="B72" s="147"/>
      <c r="C72" s="19"/>
      <c r="D72" s="19"/>
      <c r="E72" s="19"/>
      <c r="F72" s="19"/>
      <c r="G72" s="23"/>
      <c r="H72" s="23"/>
      <c r="I72" s="23"/>
      <c r="J72" s="24"/>
      <c r="K72" s="105"/>
      <c r="L72" s="40"/>
    </row>
    <row r="73" spans="1:12" ht="18" customHeight="1">
      <c r="A73" s="134" t="s">
        <v>110</v>
      </c>
      <c r="B73" s="134"/>
      <c r="C73" s="97"/>
      <c r="D73" s="19"/>
      <c r="E73" s="19"/>
      <c r="F73" s="19"/>
      <c r="G73" s="25"/>
      <c r="H73" s="25"/>
      <c r="I73" s="25"/>
      <c r="J73" s="26"/>
      <c r="K73" s="105"/>
      <c r="L73" s="40"/>
    </row>
    <row r="74" spans="1:12" ht="18.75">
      <c r="A74" s="98" t="s">
        <v>111</v>
      </c>
      <c r="B74" s="98"/>
      <c r="C74" s="99"/>
      <c r="D74" s="99"/>
      <c r="F74" s="21" t="s">
        <v>96</v>
      </c>
      <c r="G74" s="27"/>
      <c r="H74" s="27"/>
      <c r="I74" s="27"/>
      <c r="J74" s="30"/>
    </row>
    <row r="75" spans="1:12" ht="18.75">
      <c r="A75" s="15"/>
      <c r="B75" s="94"/>
      <c r="C75" s="20"/>
      <c r="D75" s="20"/>
      <c r="F75" s="33"/>
      <c r="G75" s="27"/>
      <c r="H75" s="27"/>
      <c r="I75" s="27"/>
      <c r="J75" s="30"/>
    </row>
    <row r="76" spans="1:12">
      <c r="B76" s="95"/>
    </row>
    <row r="78" spans="1:12">
      <c r="L78" s="42"/>
    </row>
    <row r="79" spans="1:12">
      <c r="A79" s="1" t="s">
        <v>29</v>
      </c>
      <c r="L79" s="43"/>
    </row>
    <row r="80" spans="1:12" ht="17.100000000000001" customHeight="1">
      <c r="A80" s="143" t="s">
        <v>95</v>
      </c>
      <c r="B80" s="143"/>
      <c r="L80" s="44"/>
    </row>
    <row r="81" spans="12:12" ht="12.95" customHeight="1"/>
    <row r="83" spans="12:12" ht="24" customHeight="1">
      <c r="L83" s="43"/>
    </row>
    <row r="84" spans="12:12" ht="16.5" customHeight="1">
      <c r="L84" s="43"/>
    </row>
  </sheetData>
  <sheetProtection password="CC21" sheet="1" formatCells="0" formatColumns="0" formatRows="0" insertColumns="0" insertRows="0" insertHyperlinks="0" deleteColumns="0" deleteRows="0" sort="0" autoFilter="0" pivotTables="0"/>
  <mergeCells count="37">
    <mergeCell ref="A1:L1"/>
    <mergeCell ref="A2:L2"/>
    <mergeCell ref="A4:A5"/>
    <mergeCell ref="B4:B5"/>
    <mergeCell ref="C4:F4"/>
    <mergeCell ref="G4:J4"/>
    <mergeCell ref="K4:K5"/>
    <mergeCell ref="L4:L5"/>
    <mergeCell ref="A7:L7"/>
    <mergeCell ref="A12:L12"/>
    <mergeCell ref="A15:L15"/>
    <mergeCell ref="A17:L17"/>
    <mergeCell ref="A19:L19"/>
    <mergeCell ref="A44:L44"/>
    <mergeCell ref="F21:F23"/>
    <mergeCell ref="G21:G23"/>
    <mergeCell ref="H21:H23"/>
    <mergeCell ref="I21:I23"/>
    <mergeCell ref="J21:J23"/>
    <mergeCell ref="K21:K23"/>
    <mergeCell ref="A21:A23"/>
    <mergeCell ref="B21:B23"/>
    <mergeCell ref="C21:C23"/>
    <mergeCell ref="D21:D23"/>
    <mergeCell ref="E21:E23"/>
    <mergeCell ref="L21:L23"/>
    <mergeCell ref="A26:L26"/>
    <mergeCell ref="A33:L33"/>
    <mergeCell ref="A35:L35"/>
    <mergeCell ref="A37:L37"/>
    <mergeCell ref="A80:B80"/>
    <mergeCell ref="A46:L46"/>
    <mergeCell ref="A51:L51"/>
    <mergeCell ref="A53:L53"/>
    <mergeCell ref="A60:L60"/>
    <mergeCell ref="A66:L66"/>
    <mergeCell ref="A72:B72"/>
  </mergeCells>
  <pageMargins left="0.70866141732283472" right="0.70866141732283472" top="0.74803149606299213" bottom="0.74803149606299213" header="0.31496062992125984" footer="0.31496062992125984"/>
  <pageSetup paperSize="9" scale="43" fitToHeight="0" orientation="landscape" r:id="rId1"/>
  <rowBreaks count="7" manualBreakCount="7">
    <brk id="14" max="14" man="1"/>
    <brk id="21" max="14" man="1"/>
    <brk id="24" max="14" man="1"/>
    <brk id="31" max="14" man="1"/>
    <brk id="42" max="14" man="1"/>
    <brk id="52" max="14" man="1"/>
    <brk id="6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Лист1</vt:lpstr>
      <vt:lpstr>Лист1 (2)</vt:lpstr>
      <vt:lpstr>Лист1!_GoBack</vt:lpstr>
      <vt:lpstr>'Лист1 (2)'!_GoBack</vt:lpstr>
      <vt:lpstr>Лист1!Область_печати</vt:lpstr>
      <vt:lpstr>'Лист1 (2)'!Область_печати</vt:lpstr>
    </vt:vector>
  </TitlesOfParts>
  <Company>Райфо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Керш М</dc:creator>
  <cp:lastModifiedBy>Skonina</cp:lastModifiedBy>
  <cp:lastPrinted>2018-09-04T03:54:43Z</cp:lastPrinted>
  <dcterms:created xsi:type="dcterms:W3CDTF">2011-07-04T07:10:28Z</dcterms:created>
  <dcterms:modified xsi:type="dcterms:W3CDTF">2021-04-14T09:20:32Z</dcterms:modified>
</cp:coreProperties>
</file>