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4595" windowHeight="8295"/>
  </bookViews>
  <sheets>
    <sheet name="Лист1" sheetId="1" r:id="rId1"/>
    <sheet name="Лист2" sheetId="2" r:id="rId2"/>
    <sheet name="Лист3" sheetId="3" r:id="rId3"/>
    <sheet name="Лист4" sheetId="4" r:id="rId4"/>
    <sheet name="Лист5" sheetId="5" r:id="rId5"/>
  </sheets>
  <definedNames>
    <definedName name="_GoBack" localSheetId="0">Лист1!$R$46</definedName>
    <definedName name="_xlnm.Print_Area" localSheetId="0">Лист1!$A$1:$Q$87</definedName>
  </definedNames>
  <calcPr calcId="124519" calcMode="autoNoTable"/>
</workbook>
</file>

<file path=xl/calcChain.xml><?xml version="1.0" encoding="utf-8"?>
<calcChain xmlns="http://schemas.openxmlformats.org/spreadsheetml/2006/main">
  <c r="M76" i="1"/>
  <c r="M75"/>
  <c r="M74"/>
  <c r="M73"/>
  <c r="M71"/>
  <c r="M68"/>
  <c r="M67"/>
  <c r="M34" l="1"/>
  <c r="M33"/>
  <c r="M31"/>
  <c r="M28"/>
  <c r="M22"/>
  <c r="M21"/>
  <c r="M19"/>
  <c r="M16"/>
  <c r="M14"/>
  <c r="M13"/>
  <c r="M8"/>
  <c r="M9"/>
  <c r="M7"/>
  <c r="C76"/>
  <c r="D76"/>
  <c r="E76"/>
  <c r="F76"/>
  <c r="G19"/>
  <c r="G76" s="1"/>
  <c r="C73"/>
  <c r="D73"/>
  <c r="E73"/>
  <c r="G73"/>
  <c r="G75"/>
  <c r="G74"/>
  <c r="D67"/>
  <c r="E67"/>
  <c r="F67"/>
  <c r="G67"/>
  <c r="C67"/>
  <c r="G71"/>
  <c r="G70"/>
  <c r="G68"/>
  <c r="G66"/>
  <c r="G64"/>
  <c r="C60"/>
  <c r="D60"/>
  <c r="E60"/>
  <c r="G63"/>
  <c r="G60" s="1"/>
  <c r="G61"/>
  <c r="G62"/>
  <c r="G58"/>
  <c r="G53"/>
  <c r="C53"/>
  <c r="G56"/>
  <c r="G55"/>
  <c r="G54"/>
  <c r="G51"/>
  <c r="C45"/>
  <c r="D45"/>
  <c r="E45"/>
  <c r="G49"/>
  <c r="G48"/>
  <c r="G47"/>
  <c r="G46"/>
  <c r="G45" s="1"/>
  <c r="G44"/>
  <c r="G42"/>
  <c r="G40"/>
  <c r="C33"/>
  <c r="D33"/>
  <c r="E33"/>
  <c r="G33"/>
  <c r="G37"/>
  <c r="G38"/>
  <c r="G36"/>
  <c r="G35"/>
  <c r="G34"/>
  <c r="C21" l="1"/>
  <c r="D21"/>
  <c r="G21"/>
  <c r="G31"/>
  <c r="G28"/>
  <c r="G22"/>
  <c r="G16"/>
  <c r="G14"/>
  <c r="G13"/>
  <c r="G10"/>
  <c r="C7"/>
  <c r="G7" s="1"/>
  <c r="D7"/>
  <c r="E7"/>
  <c r="G9"/>
  <c r="G8"/>
  <c r="H60"/>
  <c r="J45"/>
  <c r="J76" s="1"/>
  <c r="L9" l="1"/>
  <c r="L7"/>
  <c r="L8"/>
  <c r="L10" l="1"/>
  <c r="L13"/>
  <c r="L16"/>
  <c r="L21"/>
  <c r="I21"/>
  <c r="H21"/>
  <c r="L22"/>
  <c r="L31"/>
  <c r="L28"/>
  <c r="L34" l="1"/>
  <c r="J33"/>
  <c r="H33"/>
  <c r="L35"/>
  <c r="L74"/>
  <c r="J73"/>
  <c r="L33" l="1"/>
  <c r="L71"/>
  <c r="L68"/>
  <c r="L67" s="1"/>
  <c r="I67"/>
  <c r="H67"/>
  <c r="J60" l="1"/>
  <c r="I60"/>
  <c r="L63"/>
  <c r="L61"/>
  <c r="L60" s="1"/>
  <c r="H53" l="1"/>
  <c r="L56"/>
  <c r="I45"/>
  <c r="H45"/>
  <c r="L46"/>
  <c r="L48"/>
  <c r="L51"/>
  <c r="L55"/>
  <c r="L47"/>
  <c r="L42"/>
  <c r="L40"/>
  <c r="L64"/>
  <c r="L73"/>
  <c r="H73"/>
  <c r="L53" l="1"/>
  <c r="L45"/>
  <c r="H76"/>
  <c r="I76"/>
  <c r="L76" l="1"/>
</calcChain>
</file>

<file path=xl/sharedStrings.xml><?xml version="1.0" encoding="utf-8"?>
<sst xmlns="http://schemas.openxmlformats.org/spreadsheetml/2006/main" count="171" uniqueCount="167">
  <si>
    <t>№ п/п</t>
  </si>
  <si>
    <t>тыс.руб.</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</si>
  <si>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</si>
  <si>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</si>
  <si>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</si>
  <si>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</si>
  <si>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эффективности системы организации физкультуры и спорта, создание условий для здорового образа жизни</t>
  </si>
  <si>
    <t>Организация туристических зон</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</si>
  <si>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</si>
  <si>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</si>
  <si>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</si>
  <si>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</si>
  <si>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</si>
  <si>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ВСЕГО:</t>
  </si>
  <si>
    <t>2.</t>
  </si>
  <si>
    <t>4.</t>
  </si>
  <si>
    <t>7.</t>
  </si>
  <si>
    <t>8.</t>
  </si>
  <si>
    <t>10.</t>
  </si>
  <si>
    <t>11.</t>
  </si>
  <si>
    <t>13.</t>
  </si>
  <si>
    <t>14.</t>
  </si>
  <si>
    <t>16.</t>
  </si>
  <si>
    <t>МБ</t>
  </si>
  <si>
    <t>РХ</t>
  </si>
  <si>
    <t>РФ</t>
  </si>
  <si>
    <t>Всего</t>
  </si>
  <si>
    <t>Информация о выполненных мероприятиях</t>
  </si>
  <si>
    <t>Кассовые расходы с начала года</t>
  </si>
  <si>
    <t>Руководитель УФиЭ</t>
  </si>
  <si>
    <t>Исполнитель</t>
  </si>
  <si>
    <t>1.</t>
  </si>
  <si>
    <t>Непрерывный мониторинг и прогнозирование угроз безопасности жизни в районе</t>
  </si>
  <si>
    <t>5.</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</si>
  <si>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</si>
  <si>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 xml:space="preserve">план на год </t>
  </si>
  <si>
    <t>Муниципальная                        программа</t>
  </si>
  <si>
    <t xml:space="preserve">Муниципальная программа «Развитие агропромышленного комплекса Усть-Абаканского района и социальной сферы на селе  (2014 - 2020 годы)» </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</si>
  <si>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</si>
  <si>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</si>
  <si>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образования  в  Усть-Абаканском районе (2014-2020 годы)"</t>
  </si>
  <si>
    <t>Муниципальная программа «Развитие торговли в Усть-Абаканском районе до 2015 года»</t>
  </si>
  <si>
    <t>Подпрограмма "Патриотическое воспитание"</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</si>
  <si>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</si>
  <si>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</si>
  <si>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Муниципальная программа  "Развитие физической культуры и спорта в Усть-Абаканском районе  (2014 - 2020 годы)"</t>
  </si>
  <si>
    <t>Муниципальная программа«Развитие туризма в Усть-Абаканском районе (2014-2020 годы)»</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</si>
  <si>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</si>
  <si>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</si>
  <si>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</si>
  <si>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</si>
  <si>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</si>
  <si>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Создание эффективной системы предоставления социальных услуг для ветеранов и инвалидов. Создание условий для успешной социализации и эффективной самореализации молодежи</t>
  </si>
  <si>
    <t>Повышение общественной и бытовой культуры населения. Совершенствование архивного дела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</si>
  <si>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</si>
  <si>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</si>
  <si>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</si>
  <si>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</si>
  <si>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</si>
  <si>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</si>
  <si>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</si>
  <si>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</si>
  <si>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</si>
  <si>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 xml:space="preserve">Муниципальная программа «Жилище (2014 – 2020 годы)» </t>
  </si>
  <si>
    <t>Подпрограмма  «Обеспечение жильем молодых семей»</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</si>
  <si>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</si>
  <si>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</si>
  <si>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Муниципальная программа "Энергосбережение и повышение энергетической эффективности в Усть-Абаканском районе  (2014 - 2020 годы)"</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</si>
  <si>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</si>
  <si>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</si>
  <si>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</si>
  <si>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Муниципальная программа «Сохранение и развитие малых сел Усть-Абаканского района до 2015 года»</t>
  </si>
  <si>
    <t>3.</t>
  </si>
  <si>
    <t>6.</t>
  </si>
  <si>
    <t>8.1.</t>
  </si>
  <si>
    <t>8.2.</t>
  </si>
  <si>
    <t>8.3.</t>
  </si>
  <si>
    <t>8.4.</t>
  </si>
  <si>
    <t>8.5.</t>
  </si>
  <si>
    <t>9.</t>
  </si>
  <si>
    <t>12.</t>
  </si>
  <si>
    <t>15.</t>
  </si>
  <si>
    <t>17.</t>
  </si>
  <si>
    <t>18.</t>
  </si>
  <si>
    <t>19.</t>
  </si>
  <si>
    <t>20.</t>
  </si>
  <si>
    <t>20.1.</t>
  </si>
  <si>
    <t>20.2.</t>
  </si>
  <si>
    <t>1.1.</t>
  </si>
  <si>
    <t>1.2.</t>
  </si>
  <si>
    <t>7.1.</t>
  </si>
  <si>
    <t>7.2.</t>
  </si>
  <si>
    <t>7.3.</t>
  </si>
  <si>
    <t>12.1.</t>
  </si>
  <si>
    <t>12.2.</t>
  </si>
  <si>
    <t>12.3.</t>
  </si>
  <si>
    <t>14.1.</t>
  </si>
  <si>
    <t>14.2.</t>
  </si>
  <si>
    <t>14.3.</t>
  </si>
  <si>
    <t>19.1.</t>
  </si>
  <si>
    <t>19.2.</t>
  </si>
  <si>
    <t>Муниципальная программа "Профилактика заболеваний и формирование здорового образа жизни (2014-2020 годы"</t>
  </si>
  <si>
    <t>Подпрограмма «Создание общих условий функционирования сельского хозяйства»</t>
  </si>
  <si>
    <t>Муниципальная программа "Повышение эффективности и управления муниципальными финансами Усть-Абаканского района"</t>
  </si>
  <si>
    <t>администрации Усть-Абаканского района</t>
  </si>
  <si>
    <t>Н.А.Потылицына.</t>
  </si>
  <si>
    <t>Подпрограмма "Развитие дошкольного, начального, общего, основного общего, среднего образования"</t>
  </si>
  <si>
    <t>Подпрограмма "Развитие системы дополнительного образования детей, выявление и поддержки одаренных детей и молодежи"</t>
  </si>
  <si>
    <t>Подпрограмма "Наследие Усть-Абаканского района"</t>
  </si>
  <si>
    <t>Подпрограмма «Искусство Усть-Абаканского района»</t>
  </si>
  <si>
    <t>Подпрограмма "Молодежь Усть-Абаканского района"</t>
  </si>
  <si>
    <t>Подпрограмма "Обеспечение реализации муниципальной  программы"</t>
  </si>
  <si>
    <t>12.4.</t>
  </si>
  <si>
    <t>Подпрограмма "Развитие мер социальной поддержки отдельных категорий граждан в Усть-Абаканском районе"</t>
  </si>
  <si>
    <t>16.1.</t>
  </si>
  <si>
    <t>16.2.</t>
  </si>
  <si>
    <t>16.3.</t>
  </si>
  <si>
    <t>Программа "Развитие муниципального имущества в Усть-Абаканском районе (2016-2020 годы)"</t>
  </si>
  <si>
    <t>19.3.</t>
  </si>
  <si>
    <t>Подпрограмма "Обеспечение реализации муниципальной программы"</t>
  </si>
  <si>
    <t>Зам. Главы по финансам и экономике</t>
  </si>
  <si>
    <t>Керш М.А. 2-18-52</t>
  </si>
  <si>
    <r>
      <rPr>
        <b/>
        <sz val="12"/>
        <rFont val="Times New Roman"/>
        <family val="1"/>
        <charset val="204"/>
      </rPr>
      <t xml:space="preserve">1.Развитие и поддержка народного творчества:                                                                                                                      </t>
    </r>
    <r>
      <rPr>
        <sz val="12"/>
        <rFont val="Times New Roman"/>
        <family val="1"/>
        <charset val="204"/>
      </rPr>
      <t xml:space="preserve">1.1. Организация выставок народно-прикладного творчества, в том числе: районные выставки-конкурсы прикладного творчества: «Веселое рождество», «Сказки Н.М. Карамзина в красках»                                                                                                          1.2.Проведение разножанровых фестивалей и конкурсов в том числе: конкурсы: «На крыльях таланта», «Созвездие юных». Республиканский конкурс среди сельских хореограф. коллективов«Танцевальная волна
</t>
    </r>
  </si>
  <si>
    <t xml:space="preserve">1.В учреждениях  культуры было проведено  15  мероприятий   антинаркотической  направленности  среди детей, подростков и молодёжи (охвачено 433 человека):
/СК д. Курганная/ беседа для детей «Пивной алкоголизм среди юного поколения», /СДК Красноозёрное/ кукольный спектакль по ЗОЖ «Нет, значит, нет», /МКУК СДК Московский/ акция «наш выбор-здоровье, спорт, успех», /МКУ СДК Весененский/ беседа-тренинг «здоровье-это жизнь», /СДК Тепличный/ акция по ЗОЖ «остановись пока не поздно»,/СК а. Тутатчиков/ акция «Молодёжь, табак, наркомания»,/МКУ Усть-Бюрский СДК/ беседа для детей «Смертельное удовольствие», /СДК Солнечный/ тематическая дискотека «Алкоголь-это яд».
2. Молодежным ресурсным центром и Молодежной общественной организацией «САМУР» на районном уровне  проведены профилактические мероприятия, направленные на формирование позитивных жизненных ценностей:
(«Народный контроль» по профилактике продажи алкогольной продукции лицам, не достигшим  совершеннолетия, мероприятие с привлечением родителей «Профилактика потребления наркотических и психоактивных средств» 
</t>
  </si>
  <si>
    <t>1.Районная олимпиада «Знатоки ПДД» - 5,0</t>
  </si>
  <si>
    <t>1.Иные межбюджетные трансферты  Усть-Абаканскому поссовету на переселение из аварийного жилья за счет средств гос.корпорации.</t>
  </si>
  <si>
    <t>1.Подана заявка на получение субсидии из республиканского бюджета РХ  в размере 46 512,8 тыс. руб.на следующие мероприятия:  
 1. Применение на объектах уличного освещения энергосберегающих технологий в Опытненском, Весенненском, Домжаковском, Райковском, Сапогвоском , (Вариантов нет) сельсоветах.
2. Модернизация насосного оборудования с целью  экономии энергоресурсов                                                                 ( котельные, КНС, скважины: п.Усть-Абакан, п.Тепличный, п.Расцвет,с.Зеленое, а.Доможаков)
3. Модернизация объектов генерации тепловой энергии, обеспечивающая теплосбережение ( автоматизированная блочно-модульная котельная в здании администрации и детского сада "Колосок" аала Чарков, строительство котельной Подгорного квартала п.Усть-Абакан, замена самоварного котла на энергосберегающий котел КВр-0,8 в котельной а.Доможаков)
4. Модернизация сетей инженерной инфраструктуры, обеспечивающая энергосбережение ( тепловые сети в с.Вершино-Биджа)</t>
  </si>
  <si>
    <t>Отчет о реализации муниципальных  программ, действующих на территории Усть-Абаканского района за  I   полугодие  2016 года.</t>
  </si>
  <si>
    <t>1.Предоставление районным общественным организациям финансовой поддержки на осуществление уставной деятельности (з/плата-36.6; подох. налог-5.5;  отчисления от ФОТ- 12.7; услуги связи -1.4; услуги сбербанка-0.4)                                                                                                                                                        2.Участие в республиканском туристическом слете -10                                                                                                                                                                                                  3.Организация и проведение этнических обрядов, национльных праздников -20                                                                                                                                                4.Участие в туристическом форуме "Большой Урал-2016" /Екатеринбург/-10</t>
  </si>
  <si>
    <t>1.Оказание поддержки сть-Абаканскому районному обществу ветеранов для осуществления их уставной деятельности- 157.5, в т.ч. (з/п-118.1;страховые взносы - 34,2; услуги сбербанка-1,7;услуги связи- 3,6)                                                                                                                                                                     2.Культурно-массовые и спортивные мероприятия -3,9 (Чествование ветеранов ВОВ в день защитника Отечества-1,1;Голубой огонек к Дню 8 Марта-0,8;фекстиваль творчества ветеранов -0,5)                                                                                                                                                                                                                       3.Цикл мероприятий, посвященных Дню Победы- 3,4 (Акция "Поздравь ветерана"-1,0; районная выставка-конкурс "Наша слава и наша память"-0,6; посещение мемориального комплекса на горе Самохвал-0,5;посещение музея ж.двойск в Абакане-1,3                                                                                                                             4.Подписка на периодические издания для ветеранов -2.</t>
  </si>
  <si>
    <t xml:space="preserve">1.Оказание поддержки Усть-Абаканскому обществу инвалидов для осуществления их уставной деятельности-140,8 (3/плата-93,9; подох. налог-12,2;  отчисления от Ф.О.Т.- 31,7; услуги за телефон -1.9; услуги сбербанка-1,1                                                                                                                                                               2. Проведение шахматно-шашечного турнира, соревнование по настольному теннису и на проведение спартакиады по легкой атлетике -3                                            </t>
  </si>
  <si>
    <r>
      <t>1</t>
    </r>
    <r>
      <rPr>
        <b/>
        <sz val="12"/>
        <rFont val="Times New Roman"/>
        <family val="1"/>
        <charset val="204"/>
      </rPr>
      <t>.</t>
    </r>
    <r>
      <rPr>
        <sz val="12"/>
        <rFont val="Times New Roman"/>
        <family val="1"/>
        <charset val="204"/>
      </rPr>
      <t xml:space="preserve">Обеспечение деятельности подведомственных учреждений (МАУ «Усть-Абаканский загородный лагерь Дружба»:  </t>
    </r>
    <r>
      <rPr>
        <b/>
        <sz val="12"/>
        <rFont val="Times New Roman"/>
        <family val="1"/>
        <charset val="204"/>
      </rPr>
      <t xml:space="preserve">  </t>
    </r>
    <r>
      <rPr>
        <sz val="12"/>
        <rFont val="Times New Roman"/>
        <family val="1"/>
        <charset val="204"/>
      </rPr>
      <t xml:space="preserve">                                                                                                                                                                                                    Субсидии на выполнения муниципального задания - 815,4, в т.ч.  (оплата труда 585,4; коммунальные услуги - 37;  прочие услуги -  49,4; прочие расходы - 13,6; приобретение ма.запасов - 130)                                                                                                                                                                                                           2.Организация временного трудоустройства несовершеннолетних граждан в свободное от учебы время- 200,8, из них:  состоящие  на учете в КДН (22 реб.)- 65,1; приобретение медикаментов, разовой посуды, бут.воды - 135,7</t>
    </r>
  </si>
  <si>
    <t>1.Субсидии на выполнения муниципального задания из средств -1703,6( РХ)  на оплату труда 1454,7; услуги связи 16,4;  услуги по содержанию имущества 86,5; прочие услуги 102,6; приобретение основных средств 9,0; приобретение мат.запасов  34,5                                                                                                                                                            2.Предоставление ежемесячных денежных  выплат на содержание детей-сирот и детей за счет средств РХ- 16375,6; в т.ч.: Опекунское пособие  288 реб. - 10738,6; вознаграждение приемным семьям 80 чел. - 5637,0                                                                                                                                                                              3.Приобретено 12  квартир для детей сирот- 11116,2, из них: 5620(РФ); 5496,2(РХ)</t>
  </si>
  <si>
    <t>1.Компенсация части родительской платы за присмотр и уход за ребенком в частных, государственных и муниципальных образовательных организациях : компенсация части родительской платы - 5108,1 (РХ)                                                                                                                                                                                             2.Социальные выплаты -787,4 (РБ), из них: доплата к государственным пенсиям -705,5; материальная помощь -47.5; соц. выплаты на неотложные нужды -25,0 ; льготы по комунальным услугам - 9,4</t>
  </si>
  <si>
    <t>1.Техническое присоединение к электросетям энергосберегающих устройств ФАП с.Весеннее -2.9                                                                                                                                 2. Составление заключения хозяйственно-питьевого водоснабжения с.Солгечное- 7.1</t>
  </si>
  <si>
    <t xml:space="preserve">1.Проведение консультаций 14 молодым семьям.
2.Формирования списков молодых семей для участия в Программе в 2017г. – 23 семьи.
3.Прием и оформление документов -6 семей                                                                                                                                                                                                                   4.Выдано свидетельств в 2016 году - 1 молодой семье                                                                                                                                                                                            
5.Выплата субсидий  молодым семьям получившим свидетельства в 2015 году- 2 семьи 
                           </t>
  </si>
  <si>
    <t>1.Обеспечение деятельности УИО - 2444,9 (РБ) в т.ч.  (оплата труда -1707; начисления на оплату труда - 397,8;  усл.связи - 62,9, лицензия 1С -38,7; канц.товары- 29.9, судебные издержки по исполнительному листу- 28,3; ремонт автомобиля-84,4; госпошлина -1.9                                                                                                                  2.Оценка недвижимости -94</t>
  </si>
  <si>
    <t>1.Мероприятия по профилактике безнадзорности и правонарушений несовершеннолетних - 150,2                                                                                                                  2. Проведено 21 межведомственное рейдовое мероприятие в 21 населенном пункте, проверено 210 неблагополучных семей, имеющих 391 несовершеннолетнего ребенка-6,8</t>
  </si>
  <si>
    <t xml:space="preserve">1.Обеспечение деятельности подведомственных учреждений ("Единая дежурная диспетчерская служба") -655,1 (з/плата -533,9; начисления -121,2)                                                    2.Организация работы спасательного поста с.Калинино - 31,2(РХ)                                                                                                                                                                                        3. Опашка территорий (Весеннее, Доможаков, Чарки)-35,0 </t>
  </si>
  <si>
    <t xml:space="preserve">1. Приобретение насосов КНС в с. Зеленое- 579, из них: 388,2(РХ); 190,8 (РБ)                                                                                                                                                                                                                 </t>
  </si>
  <si>
    <t xml:space="preserve">1. Обеспечение реализации муниципальной программы - 3106,1(РБ),  в т.ч.:                                                                               ( заработная плата- 2056,8;  транспортные услуги-741,9; услуги связи -39,2; коммунальные услуги -42,5; содержание имущества -0,9; прочие работы, услуги -145,8; увеличение стоимости мат. запасов -35,3; уплата иных платежей-43,7                               </t>
  </si>
  <si>
    <t xml:space="preserve">1. Выплата субсидий перевозчикам  по обслуживанию  4  маршрутов - 309,7 </t>
  </si>
  <si>
    <r>
      <t xml:space="preserve">1.Проведение спортивных мероприятий, обеспечение подготовки команд:                                                                     </t>
    </r>
    <r>
      <rPr>
        <sz val="12"/>
        <rFont val="Times New Roman"/>
        <family val="1"/>
        <charset val="204"/>
      </rPr>
      <t>1.1.Участие в республиканских и российских соревнованиях /обеспечение подготовки команд -9</t>
    </r>
    <r>
      <rPr>
        <b/>
        <sz val="12"/>
        <rFont val="Times New Roman"/>
        <family val="1"/>
        <charset val="204"/>
      </rPr>
      <t>7,5;</t>
    </r>
    <r>
      <rPr>
        <sz val="12"/>
        <rFont val="Times New Roman"/>
        <family val="1"/>
        <charset val="204"/>
      </rPr>
      <t xml:space="preserve"> в т.ч.: Первенство России по гиревому спорту г. Барнаул -9,8; Республиканская «Лыжня России» г.Саяногорск -2,2/ГСМ/. Первенство Сибирского             
Федерального Округа по рукопашному бою г.Новокузнецк-17,0; Первенство СФО по каратэ-18,5/проезд, проживание, питание/; Турнирпо хоккею  «Ночная Лига»/Сочи/-40,0; Турнир по боксу /Иркутск/-10,0
</t>
    </r>
    <r>
      <rPr>
        <b/>
        <sz val="12"/>
        <rFont val="Times New Roman"/>
        <family val="1"/>
        <charset val="204"/>
      </rPr>
      <t xml:space="preserve">2.Физкультурно-оздоровительная работа с различными категориями населения:                                                                                                                   </t>
    </r>
    <r>
      <rPr>
        <sz val="12"/>
        <rFont val="Times New Roman"/>
        <family val="1"/>
        <charset val="204"/>
      </rPr>
      <t>2.1.Проведение районных массовых физкультурно-оздоровительных спортивных мероприятий - 35,1</t>
    </r>
  </si>
  <si>
    <t>1.Обеспечение деятельности подведомственных учреждений - 457,7 ( в т.ч. з/пл.-296,8  нач.на з/пл.-127,4; усл.связи- 25,7; ремонт техники-0,8; пеня-5,0; маршрутизатор-2,0                                                                                                                                                                                                                                                                                                         2.Районные мероприятия с детьми и молодежью- 46,8, в том числе:  участие в  фестивале молодежного творчества "Весна в Хакасии",  мероприятие "Встреча трех поколений"-2,5; "День Победы"-44,3 /футболки и бейсболки с лаготипом для волонтеров,акция "Свеча памяти"/                                                                                             3.Реализация проектов по временной занятости молодежи- 10,5</t>
  </si>
  <si>
    <t xml:space="preserve">1.Органы местного самоуправления -1241,6 в т.ч. (з/пл.1001,9; нач.на з/пл.168,3;   усл.связи 22,3; заправка картриджа 0,5;18,5 (автострахование 1,8; обслуж.сайта 3,4; командировочные расходы -10; антивирус 3,3);  ГСМ 30,1                                                                                                                                   2.Обеспечение деятельности подведомственных учреждений - 4085,6 в т.ч.(з/пл.-3459,2; нач.на з/пл.-557,1; усл.связи 12,8; заправка картриджа 2,2; 54,3 (оплата по договору за обсл.программы 1С- 52;установка антивирусной прграммы-2,3; пеня- 5) </t>
  </si>
  <si>
    <t>12</t>
  </si>
  <si>
    <t>Выполнено с начала года % (гр.10/гр.6х100)</t>
  </si>
  <si>
    <r>
      <rPr>
        <b/>
        <sz val="12"/>
        <rFont val="Times New Roman"/>
        <family val="1"/>
        <charset val="204"/>
      </rPr>
      <t xml:space="preserve">1.Совершенствование библиотечной деятельности:   </t>
    </r>
    <r>
      <rPr>
        <sz val="12"/>
        <rFont val="Times New Roman"/>
        <family val="1"/>
        <charset val="204"/>
      </rPr>
      <t xml:space="preserve">                                                                                                                 1.1 Обеспечение деятельности подведомственных учреждений (МБУК «Усть-Абаканская ЦБС»)-</t>
    </r>
    <r>
      <rPr>
        <b/>
        <sz val="12"/>
        <rFont val="Times New Roman"/>
        <family val="1"/>
        <charset val="204"/>
      </rPr>
      <t>8014,8</t>
    </r>
    <r>
      <rPr>
        <sz val="12"/>
        <rFont val="Times New Roman"/>
        <family val="1"/>
        <charset val="204"/>
      </rPr>
      <t xml:space="preserve"> в т.ч. (з/пл. 5537,2 ;нач. на з/пл. 1839,9; усл.связи -191,2; ком.усл.  275,6;обслуж.им-ва 27,4; обучение по ППБ- 25,5,установка антивирусной программы-5,7; суд.издержки-84; шкаф пожарный-5,9; книги-2,4  хаб-0,8; уголь-12; канц.тов-0,4;  стр.матер-10,4.
2.</t>
    </r>
    <r>
      <rPr>
        <b/>
        <sz val="12"/>
        <rFont val="Times New Roman"/>
        <family val="1"/>
        <charset val="204"/>
      </rPr>
      <t xml:space="preserve"> Сохранение культурных ценностей:  </t>
    </r>
    <r>
      <rPr>
        <sz val="12"/>
        <rFont val="Times New Roman"/>
        <family val="1"/>
        <charset val="204"/>
      </rPr>
      <t xml:space="preserve">
2.1.Обеспечение деятельности подведомственных учреждений (МКУК «Усть-Абаканский историко-краеведческий музей») - </t>
    </r>
    <r>
      <rPr>
        <b/>
        <sz val="12"/>
        <rFont val="Times New Roman"/>
        <family val="1"/>
        <charset val="204"/>
      </rPr>
      <t>170,5</t>
    </r>
    <r>
      <rPr>
        <sz val="12"/>
        <rFont val="Times New Roman"/>
        <family val="1"/>
        <charset val="204"/>
      </rPr>
      <t xml:space="preserve"> в т.ч. з /пл. 117,3; начисления на з/пл. 17,8, усл.связи -3,3; пеня -4;  /баннеры,земля, семена, рассада и др.-28.1/
3.</t>
    </r>
    <r>
      <rPr>
        <b/>
        <sz val="12"/>
        <rFont val="Times New Roman"/>
        <family val="1"/>
        <charset val="204"/>
      </rPr>
      <t>Развитие архивного дела -194,1</t>
    </r>
    <r>
      <rPr>
        <sz val="12"/>
        <rFont val="Times New Roman"/>
        <family val="1"/>
        <charset val="204"/>
      </rPr>
      <t xml:space="preserve">
3.1.Арендная плата за пользование помещением под архив -</t>
    </r>
    <r>
      <rPr>
        <b/>
        <sz val="12"/>
        <rFont val="Times New Roman"/>
        <family val="1"/>
        <charset val="204"/>
      </rPr>
      <t xml:space="preserve"> 159,3.</t>
    </r>
    <r>
      <rPr>
        <sz val="12"/>
        <rFont val="Times New Roman"/>
        <family val="1"/>
        <charset val="204"/>
      </rPr>
      <t xml:space="preserve"> из них:                                                                                    3.2. Оплата по гражданско-правовому договору специалисту за работу по созданию электронного архива- 16,6;                                                                                                                                                                  3.3.Оплата за архивацию дел длительного хранения-13,4;                                                                                                                                                                                    3.4. Приобретение первичных средств хранения (Архивных коробов) - 4,8                                                                                                                                                                  4.Денежное поощрение лучшимуработнику уч-ия культурыбиблиотека  Усть-Бюр/ -</t>
    </r>
    <r>
      <rPr>
        <b/>
        <sz val="12"/>
        <rFont val="Times New Roman"/>
        <family val="1"/>
        <charset val="204"/>
      </rPr>
      <t>50,0</t>
    </r>
    <r>
      <rPr>
        <sz val="12"/>
        <rFont val="Times New Roman"/>
        <family val="1"/>
        <charset val="204"/>
      </rPr>
      <t xml:space="preserve"> (РФ)                                                                                                                                                                                                           5.Комплектование книжного фонда- </t>
    </r>
    <r>
      <rPr>
        <b/>
        <sz val="12"/>
        <rFont val="Times New Roman"/>
        <family val="1"/>
        <charset val="204"/>
      </rPr>
      <t>4.5</t>
    </r>
    <r>
      <rPr>
        <sz val="12"/>
        <rFont val="Times New Roman"/>
        <family val="1"/>
        <charset val="204"/>
      </rPr>
      <t xml:space="preserve">                                                                                                                                                                                                                                                 6.Общероссийский день библиотек-</t>
    </r>
    <r>
      <rPr>
        <b/>
        <sz val="12"/>
        <rFont val="Times New Roman"/>
        <family val="1"/>
        <charset val="204"/>
      </rPr>
      <t>11,9</t>
    </r>
    <r>
      <rPr>
        <sz val="12"/>
        <rFont val="Times New Roman"/>
        <family val="1"/>
        <charset val="204"/>
      </rPr>
      <t xml:space="preserve">, в том числе:  призы -11,1; оформление мероприятия-0,8
7. Спиливание аварийных деревьев - </t>
    </r>
    <r>
      <rPr>
        <b/>
        <sz val="12"/>
        <rFont val="Times New Roman"/>
        <family val="1"/>
        <charset val="204"/>
      </rPr>
      <t xml:space="preserve">15    </t>
    </r>
    <r>
      <rPr>
        <sz val="12"/>
        <rFont val="Times New Roman"/>
        <family val="1"/>
        <charset val="204"/>
      </rPr>
      <t xml:space="preserve">                                                                                                                                                                                                  8.Проведение праздничных мероприятий, посвященных Дню Победы-</t>
    </r>
    <r>
      <rPr>
        <b/>
        <sz val="12"/>
        <rFont val="Times New Roman"/>
        <family val="1"/>
        <charset val="204"/>
      </rPr>
      <t>470</t>
    </r>
    <r>
      <rPr>
        <sz val="12"/>
        <rFont val="Times New Roman"/>
        <family val="1"/>
        <charset val="204"/>
      </rPr>
      <t xml:space="preserve">, в том числе (Праздничный салют-200,0; Подарки ветеранам-48,0;Обслуж. газ.установки-20,0:Изготовление допол.списков-20,0; Изготовление баннеров-52,0; Звуковая аппаратура с монтажом-92,0; Районная выставка «Наша слава и наша память» /стенды, призы/-38,0
                                    </t>
    </r>
  </si>
  <si>
    <t xml:space="preserve">ст.290-6,0-цветы, подарки(районный 
конкурс чтецов «Несу Родину в душе»;
фестиваль «Звезда культуры-2016»
ст.310-14,0  /сцен.костюмы/
ст.340-38,0(оформление подворья /ставка 
хана/, продукты, ГСМ, баннер на«Чыл
Пазы»
</t>
  </si>
  <si>
    <r>
      <t xml:space="preserve">1.Обеспечение развития отрасли культуры:                                                                                                         1.1.Обеспечение деятельности подведомственных учреждений(РДК Дружба, ДК им.Гагарина) - </t>
    </r>
    <r>
      <rPr>
        <b/>
        <sz val="12"/>
        <rFont val="Times New Roman"/>
        <family val="1"/>
        <charset val="204"/>
      </rPr>
      <t>4985,1</t>
    </r>
    <r>
      <rPr>
        <sz val="12"/>
        <rFont val="Times New Roman"/>
        <family val="1"/>
        <charset val="204"/>
      </rPr>
      <t xml:space="preserve">, в т.ч.: з/пл. 1625,9; начисл... на з/пл. -1180,9; усл.связи- 50,1;ком.усл- 175,6; обслуж.им-ва- 5; медосмотр сотрудников- 17,4; пеня- 47,1; 25,1 (инвентарь-17,4; огнетушители-7,7); 42,7 (канц.хоз.. тов.-33,8;гсм-6,2;запчасти на авто-2,7)
1.2. Организация и проведение районных фестивалей, конкурсов,  согласно календарного плана - </t>
    </r>
    <r>
      <rPr>
        <b/>
        <sz val="12"/>
        <rFont val="Times New Roman"/>
        <family val="1"/>
        <charset val="204"/>
      </rPr>
      <t>725,5,</t>
    </r>
    <r>
      <rPr>
        <sz val="12"/>
        <rFont val="Times New Roman"/>
        <family val="1"/>
        <charset val="204"/>
      </rPr>
      <t xml:space="preserve"> в т.ч.: цветы, подарки-</t>
    </r>
    <r>
      <rPr>
        <b/>
        <sz val="12"/>
        <rFont val="Times New Roman"/>
        <family val="1"/>
        <charset val="204"/>
      </rPr>
      <t>6,0</t>
    </r>
    <r>
      <rPr>
        <sz val="12"/>
        <rFont val="Times New Roman"/>
        <family val="1"/>
        <charset val="204"/>
      </rPr>
      <t>(районный конкурс чтецов «Несу Родину в душе»; фестиваль «Звезда культуры-2016» ; сцен.костюм-</t>
    </r>
    <r>
      <rPr>
        <b/>
        <sz val="12"/>
        <rFont val="Times New Roman"/>
        <family val="1"/>
        <charset val="204"/>
      </rPr>
      <t>14,0; 38,0</t>
    </r>
    <r>
      <rPr>
        <sz val="12"/>
        <rFont val="Times New Roman"/>
        <family val="1"/>
        <charset val="204"/>
      </rPr>
      <t xml:space="preserve"> оформление подворья, продукты, ГСМ, баннер на«Чыл Пазы»; «День Победы»-</t>
    </r>
    <r>
      <rPr>
        <b/>
        <sz val="12"/>
        <rFont val="Times New Roman"/>
        <family val="1"/>
        <charset val="204"/>
      </rPr>
      <t xml:space="preserve">322,4 </t>
    </r>
    <r>
      <rPr>
        <sz val="12"/>
        <rFont val="Times New Roman"/>
        <family val="1"/>
        <charset val="204"/>
      </rPr>
      <t>/хоровые костюмы,обувь сценич., шатер, композиции из шаров и цветов,
призы, флаги, подставки под шлаги,ткань,скатерти; «День России»-</t>
    </r>
    <r>
      <rPr>
        <b/>
        <sz val="12"/>
        <rFont val="Times New Roman"/>
        <family val="1"/>
        <charset val="204"/>
      </rPr>
      <t>250,0</t>
    </r>
    <r>
      <rPr>
        <sz val="12"/>
        <rFont val="Times New Roman"/>
        <family val="1"/>
        <charset val="204"/>
      </rPr>
      <t xml:space="preserve"> /танцев.костюмы,ростовые куклы,подарки,цветы,оформление праздника (шары, ткань, баннеры),приглашение творческих коллективов/; «Тун Пайрам»-</t>
    </r>
    <r>
      <rPr>
        <b/>
        <sz val="12"/>
        <rFont val="Times New Roman"/>
        <family val="1"/>
        <charset val="204"/>
      </rPr>
      <t>95,0</t>
    </r>
    <r>
      <rPr>
        <sz val="12"/>
        <rFont val="Times New Roman"/>
        <family val="1"/>
        <charset val="204"/>
      </rPr>
      <t>/ГСМ,продукты, оформление подворья, транспортные  услуги,
разовая посуда, умывальник/                                                                                                                                                                                                                                     1.3.День работников культуры - 20 (цветы)                                                                                                            1.4.Денежное поощрение лучшиму муниципальному учреждению культуры /Опытненский СДК/-</t>
    </r>
    <r>
      <rPr>
        <b/>
        <sz val="12"/>
        <rFont val="Times New Roman"/>
        <family val="1"/>
        <charset val="204"/>
      </rPr>
      <t>100(</t>
    </r>
    <r>
      <rPr>
        <sz val="12"/>
        <rFont val="Times New Roman"/>
        <family val="1"/>
        <charset val="204"/>
      </rPr>
      <t xml:space="preserve">РФ)
</t>
    </r>
  </si>
  <si>
    <t xml:space="preserve">1. Физкультурно-оздоровительная работа в образовательных учреждениях: награждение - 2,0 т.руб..                                                                                                                2. Конкурс слайдовых презентаций «Отечества достойные сыны»: ГСМ, расх.материалы -3,0                                                                                                                                                         3. Муниципальная акция «Вечный огонь памяти»: перчатки - 1,5                                                                                                                                                                                         4. Районный финал военно–спортивной игры «Зарница»- 23, в т.ч: (награждение - 5,0, питание - 18,0)                                                                                                               5. Проведение республиканской военно-спортивной игры «Победа»: ГСМ, канц.товары - 2,0                                                                                                                            6.Военно-полевые сборы старшеклассников- 29,9, в т.ч.: награждение - 8;питание - 21,9                                                                                                                                                      7.Формирование патриотического движения среди детей и молодежи: ГСМ - 2,0                                                                                                                                             8. Фестиваль-конкурс исполнителей патриотической песни, мастеров художественного слова «Я люблю тебя, Россия»                                                                                                                                                                                                                         9.Районный конкурс творческих работ «Письмо неизвестному солдату» и др.   </t>
  </si>
  <si>
    <t xml:space="preserve">Субсидии на обеспечение деятельности: из средств МБ- оплата труда 7798,1012 т.руб., услуги связи 161,23097 т.руб., транспортные услуги р., коммунальные услуги 209,39422 т.руб., услуги по сод.имущества 37,72216 т.руб., прочие услуги 130,3889 т.руб., прочие расходы 114,43375 т.руб.,  приобретение мат.запасов 215,6606 т.руб. </t>
  </si>
  <si>
    <r>
      <t>«Развитие системы дополнительного образования детей»                                                                                                                                 1</t>
    </r>
    <r>
      <rPr>
        <sz val="12"/>
        <rFont val="Times New Roman"/>
        <family val="1"/>
        <charset val="204"/>
      </rPr>
      <t xml:space="preserve">.Обеспечение деятельности подведомственных учреждений (Центр дополнительного образования)- 6688,5(РБ), в т.ч.                                                                                                                                                                                  ^Субсидии на выполнения муниципального задания:  оплата труда 6391,1; услуги связи 13,4;  коммунальные услуги 31,9; услуги по сод.имущества 21,3; прочие расходы 132;  приобретение мат.запасов 64,0; прочие услуги-34,8                                                                                                                                           2.Обеспечение деятельности подведомственных учреждений (Усть-Абаканская ДШИ)-5406,3(РБ), из них:                                                                                                                                                                                        ^Субсидии на выполнения муниципального задания: оплата труда 5034,5; услуги связи 19,9; коммунальные услуги 271,9; прочие расходы 59,8; приобретение мат.запасов 20,0                                                                                                                                                                                                    3.Обеспечение деятельности подведомственных учреждений (Усть-Абаканская ДЮСШ)-8572,3(РБ), в т.ч.                                                                                                                                                                                          ^Субсидии на выполнения муниципального задания:  оплата труда 8060,5; услуги связи 25,6;  коммунальные услуги 91,5; услуги по сод.имущества 9,6;  прочие услуги 14,2; прочие расходы 116,4; приобретение мат.запасов 110,4; приобретение основных средств -143,9                                                                                  </t>
    </r>
    <r>
      <rPr>
        <b/>
        <sz val="12"/>
        <rFont val="Times New Roman"/>
        <family val="1"/>
        <charset val="204"/>
      </rPr>
      <t xml:space="preserve">«Выявление и поддержка одаренных детей и талантливой молодежи»                                                                               </t>
    </r>
    <r>
      <rPr>
        <sz val="12"/>
        <rFont val="Times New Roman"/>
        <family val="1"/>
        <charset val="204"/>
      </rPr>
      <t>1.Создание условия для обеспечения современного качества образования- 12,1(РБ), в т.ч.: поездка в г. Красноярск спортсменов МБОУ "Доможаковская СОШ" транспортные расходы из с-в (РБ) - 12,1</t>
    </r>
  </si>
  <si>
    <r>
      <t>^Субсидии на выполнения муниципального задания: из средств респуб.бюджета на оплату труда 205163,5; услуги связи 411,6; прочие услуги1303,9; прочие расходы 1,9; приобретение основных средств 1647,9; приобретение мат.запасов 900,2.                                                                                                                                     6</t>
    </r>
    <r>
      <rPr>
        <i/>
        <sz val="12"/>
        <rFont val="Times New Roman"/>
        <family val="1"/>
        <charset val="204"/>
      </rPr>
      <t>.Реализация мероприятий по развитию общеобразовательных организаций</t>
    </r>
    <r>
      <rPr>
        <sz val="12"/>
        <rFont val="Times New Roman"/>
        <family val="1"/>
        <charset val="204"/>
      </rPr>
      <t xml:space="preserve">-1958,4, из них: 1897,3(РХ); 61,1 (РБ), в т.ч.:                                                                                                                                                                                       ^Благоустройство школьных дворов, школьных зданий, строительство и ремонт школьных туалетов: из ср-в РХ У-Бюрская СОШ - 1647,0                                                                                                                                            ^Организация кружков по развитию детского хакасского литературного творчества: 4 учр. -31,4 (РХ); 1,1(РБ)                                                                                                                                                                                       ^Организация спортивных секций для детей в общеобразовательных учреждениях:  10 учр. - 211,5 (РХ); 45,8(РБ)                                                                                                                                                                                                        ^Укрепление материально-технической базы спортивного зала: У-Абаканская СОШ - 9,0 (спортивное оборуд..), Опытненская СОШ - 1,0 (технич.оборуд..)                                                                                                                                                                                         ^ Организация технических кружков для детей в общеобразовательных учреждениях:  1 учр.- 7,4 (РХ); 1 учр-4,2 (РБ)                                                                                                                                                                     7. Организация школьного питания -2116, в т.ч.:   из ср-в РХ 1955 чел.- 1696,5; из ср-в МБ 1880 чел. - 420,1                                                                                                                                                                                   </t>
    </r>
    <r>
      <rPr>
        <b/>
        <sz val="12"/>
        <rFont val="Times New Roman"/>
        <family val="1"/>
        <charset val="204"/>
      </rPr>
      <t xml:space="preserve">Обеспечение условий развития сферы образования:                                                                    </t>
    </r>
    <r>
      <rPr>
        <sz val="12"/>
        <rFont val="Times New Roman"/>
        <family val="1"/>
        <charset val="204"/>
      </rPr>
      <t xml:space="preserve">                                                                                                             1.</t>
    </r>
    <r>
      <rPr>
        <i/>
        <sz val="12"/>
        <rFont val="Times New Roman"/>
        <family val="1"/>
        <charset val="204"/>
      </rPr>
      <t>Органы местного самоуправления-3</t>
    </r>
    <r>
      <rPr>
        <sz val="12"/>
        <rFont val="Times New Roman"/>
        <family val="1"/>
        <charset val="204"/>
      </rPr>
      <t>400,6(РБ), в т.ч.:                                                                                                              ^Субсидии на обеспечение деятельности: оплата труда 3218,6; услуги связи 55,5;  прочие услуги 2,3;  приобретение мат.запасов 123,7, услуги по содерж. имущества-0,5                                                                                                  2.</t>
    </r>
    <r>
      <rPr>
        <i/>
        <sz val="12"/>
        <rFont val="Times New Roman"/>
        <family val="1"/>
        <charset val="204"/>
      </rPr>
      <t>Обеспечение деятельности подведомственных учреждений (Учебно-методические кабинеты, централизованные бухгалтерии, группы хозяйственного обслуживания)-8666,8 из них:</t>
    </r>
  </si>
  <si>
    <r>
      <t>^ Санитарная безопасность:  устройство приточно-вытяжной вентиляции в пищеблоке: У-Абаканская ОШИ- 78,6 ; Чарковская СОШ-151,9                                                                                                                                                                                                        ^  Антитеррористическая безопасность: - установка систем видеонаблюдения; Райковская СОШ - 85,0; Красноозерная ООШ - 129,0; У-Ташебинская НОШ- 15,4; Чапаевская ООШ  - 44,6; Чарковская СОШИ- 15,7                                                                                                                                      ^Электробезопасность:- обучение и аттестация кочегаров, рабочих по бойлеру для работы в котельных: Райковская СОШ - 6,4; Веснненская СОШ - 4,8; Доможаковская СОШ - 4,8; Красноозерная ООШ - 4,1; Чарковская СОШИ- 5,6                                                                                                                                                                                                     ^Охрана труда: - обучение руководителей ОУ и лиц, ответственных за охрану труда:  Росток - 3,0;  Доможаковская СОШ - 3,0; Калининская СОШ - 3,0;                                                                                                                   ^Специальная оценка  условий труда: Московская СОШ - 50,9; Росток - 9,3; Опытненская СОШ - 7,3;  Райковская СОШ - 3,5;  Расцветовская СОШ - 7.3; Сапоговская СОШ - 14,5                                                                                                                                                                                                                                                            ^ Осуществление технического и строительного надзора за капитальным ремонтом учреждений: Райковская СОШ - 3,5                                                                                                                                                          ^ Обследование и оценка технического состояния строительных конструкций пристройки здания: Красноозерная ООШ - 100,0                                                                                                                                            ^ Участие обучающихся (команд школьников)  различного уровня  МБОУ "Доможаковская СОШ"поездка в г.Щелково на соревнования по мини-футболу -  транспортные расходы - 182,5                                                                                                                                                                                                                                                                                                                  5</t>
    </r>
    <r>
      <rPr>
        <i/>
        <sz val="12"/>
        <rFont val="Times New Roman"/>
        <family val="1"/>
        <charset val="204"/>
      </rPr>
      <t>.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-209429,1(РХ)</t>
    </r>
  </si>
  <si>
    <r>
      <t>^Разработка ПСД и экспертизы сметы на  капитальный ремонт здания: У-Абаканская СОШ - 7,7                                                                                                                ^Осуществление технического и строительного надзора за капитальным ремонтом учреждений: Солнечная СОШ - 4,0;  У-Бюрская СОШ - 7,2                                                                                                  ^Замена входных и межэтажных деревянных дверей: У-Абаканская СОШ - 15,0; У-Абаканская ОШИ- 12,9                                                                                                                                                                              4</t>
    </r>
    <r>
      <rPr>
        <i/>
        <sz val="12"/>
        <rFont val="Times New Roman"/>
        <family val="1"/>
        <charset val="204"/>
      </rPr>
      <t>. Создание условия для обеспечения современного качества образования</t>
    </r>
    <r>
      <rPr>
        <sz val="12"/>
        <rFont val="Times New Roman"/>
        <family val="1"/>
        <charset val="204"/>
      </rPr>
      <t xml:space="preserve"> -1315,5, из них:                                                                                                                                                                         ^ Установка АУПС: У-Абаканская СОШ -52,9; Московская СОШ - 3,2; Росток - 6,3; Солнечная - 10,9; Опытненсая СОШ-13,6                                                                                                                                                            ^ Обработка кровли огнезащитным составом, испытание пожарных кранов, лестниц, ограждений: Доможаковская СОШ - 9,5; Красноозерная ООШ - 6,0; Московская СОШ - 13,0; Опытненская СОШ - 42,8; Чарковская СОШИ- 1,4                                                                                                                                                                              ^ Обучение по мерам пожарной безопасности: У-Абаканская СОШ -2,6; В-Биджинская СОШ - 1,3; Весенненская СОШ -1,3; Доможаковская СОШ - 1,3; Калининская СОШ - 1,3;  Расцветовская СОШ - 1,3; Сапоговская СОШ - 1,3; Солнечная СОШ - 1,3; Ташебинская НОШ - 1,3;  У-Бюрская СОШ - 1,3; Чапаевская СОШ - 1,3; Усть-Абаканское ЦДО - 1,3.                                                                                                                                                  ^Проверка качества огнезащитной обработки дерев.конструкций: Расцветовская СОШ - 4,0                                                                                                                                                     ^Приобретение огнетушителей и знаков: В-Биджинская СОШ - 15,3; Красноозерная ООШ- 3,7;  Чапаевская ООШ - 7,0                                                                                                                                              ^ Санитарная безопасность:  приобретение оборудования и инвентаря для медицинских кабинетов; Райковская СОШ -60,2;  У-Бюрская СОШ - 96,5                                                                                                                  ^ Проект санитарно-защитной зоны водозаборной  скважины: Ташебинская НОШ-25                                                                                                                                                                       </t>
    </r>
  </si>
  <si>
    <r>
      <t>^ Обработка кровли огнезащитным составом, испытание пожарных кранов, лестниц, ограждений: д/с Солнышко - 31,0                                                                                                                                                           ^Обучение по мерам пожарной безопасности: д/с Ласточка  1,3                                                                                              ^ Приобретение пожарных рукавов, огнетушителей и знаков: д/с Солнышко  5,2; д/с Рябинушка - 5,8                                                                                                                                                                                                 ^Изготовление технического плана на здание детского сада п.У-Абакан на 260 мест  90,0                                                                                                                                                                  ^Электронный детский сад (программное обеспечение): -52,5                                                                                                     4.</t>
    </r>
    <r>
      <rPr>
        <b/>
        <sz val="12"/>
        <rFont val="Times New Roman"/>
        <family val="1"/>
        <charset val="204"/>
      </rPr>
      <t>Обеспечение государственных гарантий реализации прав на получение общедоступного и бесплатного дошкольного образования- 16007,6(РХ):                                                                                                                     ^</t>
    </r>
    <r>
      <rPr>
        <sz val="12"/>
        <rFont val="Times New Roman"/>
        <family val="1"/>
        <charset val="204"/>
      </rPr>
      <t xml:space="preserve">Субсидии на выполнения муниципального задания на оплату труда 15847,6; услуги связи 54,0; приобретение мат.запасов 106,0                                                                                                                                            </t>
    </r>
    <r>
      <rPr>
        <b/>
        <sz val="12"/>
        <rFont val="Times New Roman"/>
        <family val="1"/>
        <charset val="204"/>
      </rPr>
      <t>Развитие начального общего, основного общего, среднего общего образования</t>
    </r>
    <r>
      <rPr>
        <sz val="12"/>
        <rFont val="Times New Roman"/>
        <family val="1"/>
        <charset val="204"/>
      </rPr>
      <t xml:space="preserve">  </t>
    </r>
    <r>
      <rPr>
        <i/>
        <sz val="12"/>
        <rFont val="Times New Roman"/>
        <family val="1"/>
        <charset val="204"/>
      </rPr>
      <t>1.Обеспечение деятельности подведомственных учреждений (Общеобразовательные организации</t>
    </r>
    <r>
      <rPr>
        <sz val="12"/>
        <rFont val="Times New Roman"/>
        <family val="1"/>
        <charset val="204"/>
      </rPr>
      <t>) - 15681,3(РБ). из них:                                                                                                                       Субсидии на выполнения муниципального задания: оплата труда 3097,9;  услуги связи 64,5; транспортные услуги 510,8; коммунальные услуги 8363,7;  услуги по сод.имущества 988,9;  прочие услуги 569,6; прочие расходы 361,9; приобретение основных средств 39,2;  приобретение мат.запасов 1684,9.                                                                                        2.</t>
    </r>
    <r>
      <rPr>
        <i/>
        <sz val="12"/>
        <rFont val="Times New Roman"/>
        <family val="1"/>
        <charset val="204"/>
      </rPr>
      <t xml:space="preserve"> Строительство, реконструкция объектов муниципальной собственности-</t>
    </r>
    <r>
      <rPr>
        <sz val="12"/>
        <rFont val="Times New Roman"/>
        <family val="1"/>
        <charset val="204"/>
      </rPr>
      <t xml:space="preserve">189,1, из них: бурение и обустройство эксплуатационной скважины для добычи подземных вод для хозяйственного водоснабжения: Калининская СОШ - 189,1                                                                                                                                                                              3. </t>
    </r>
    <r>
      <rPr>
        <i/>
        <sz val="12"/>
        <rFont val="Times New Roman"/>
        <family val="1"/>
        <charset val="204"/>
      </rPr>
      <t>Капитальный ремонт в муниципальных учреждениях,</t>
    </r>
    <r>
      <rPr>
        <sz val="12"/>
        <rFont val="Times New Roman"/>
        <family val="1"/>
        <charset val="204"/>
      </rPr>
      <t xml:space="preserve"> в том числе проектно-сметная документация -652,7(РБ), из них:                                                                                                                                                                            ^ Капитальный ремонт спортивного зала: Московская СОШ - 302,1; Калининская СОШ -254,9                                                                          ^ Замена оконных деревянных блоков на пластиковые: У-Абаканская СОШ - 38,0                                                                                                                                                                                                                                                                                                                                                                                                                                                       </t>
    </r>
  </si>
  <si>
    <r>
      <t>1</t>
    </r>
    <r>
      <rPr>
        <b/>
        <sz val="12"/>
        <rFont val="Times New Roman"/>
        <family val="1"/>
        <charset val="204"/>
      </rPr>
      <t xml:space="preserve">.Обеспечение деятельности подведомственных учреждений (Дошкольные организации)- 13738,6(РБ), из них </t>
    </r>
    <r>
      <rPr>
        <sz val="12"/>
        <rFont val="Times New Roman"/>
        <family val="1"/>
        <charset val="204"/>
      </rPr>
      <t xml:space="preserve">:                                                                                                                                                                                     Субсидии на выполнения муниципального задания:  оплата труда 7654,6; услуги связи-33; транспортные услуги -72,4; коммунальные услуги -4070,32; услуги по сод.имущества -905,6; прочие услуги -287,7; прочие расходы 430,2; приобретение основных средств 20,1; приобретение мат.запасов- 264,8                                                                                                                                                                                              </t>
    </r>
    <r>
      <rPr>
        <b/>
        <sz val="12"/>
        <rFont val="Times New Roman"/>
        <family val="1"/>
        <charset val="204"/>
      </rPr>
      <t xml:space="preserve">2.Капитальный ремонт в муниципальных учреждениях -229,5(РБ)   </t>
    </r>
    <r>
      <rPr>
        <sz val="12"/>
        <rFont val="Times New Roman"/>
        <family val="1"/>
        <charset val="204"/>
      </rPr>
      <t xml:space="preserve">                                                      ^Осуществление технического и строительного надзора за капитальным ремонтом учреждений: д/с Родничок - 2,0; д/с Рябинушка - 10,6.                                                                                                     ^Экспертиза сметы на капитальный ремонт здания: д/с Родничок - 30,2; д/с Рябинушка - 70,9.                                                                                                                                                                        ^Капитальный ремонт по замене дверных и оконных блоков: д/с Рябинушка - 43,2; д/с Солнышко - 11,3                                                                                                                                                                                 ^Капитальный ремонт медицинского кабинета в дошкольных образовательных учреждениях: д/с Солнышко - 50,0                                                                                                                                                                      ^  Капитальный ремонт уличного освещения на территории д/сада: д/с Рябинушка 11,2                                                                                                                                                                             </t>
    </r>
    <r>
      <rPr>
        <b/>
        <sz val="12"/>
        <rFont val="Times New Roman"/>
        <family val="1"/>
        <charset val="204"/>
      </rPr>
      <t xml:space="preserve">3.Мероприятия по развитию дошкольного образования - 637,2 (РБ):                                                                                                                                                      </t>
    </r>
    <r>
      <rPr>
        <sz val="12"/>
        <rFont val="Times New Roman"/>
        <family val="1"/>
        <charset val="204"/>
      </rPr>
      <t xml:space="preserve"> приобретение:                                                                                                                                                                                                                                                                                  ^ оборудования и инвентаря для медицинских кабинетов: д/с Родничок - 36,0, д/с Рябинушка - 29,2; д/с Солнышко - 26,3; l/c Звездочка -8,6                                                                                                                                    ^оборудования и инвентаря для  пищеблоков: д/с Ласточка - 21,9;  д/с Радуга-13,5                                                                                  ^Установка видеонаблюдения: д/с Радуга - 23,1; д/с Звездочка - 50,0; д/с Ласточка-70; д/с Рябинушка-50                                                             ^Специальная оценка условий труда: д/с Ромашка - 13,0; д/с Ласточка - 8/,8                                                                                      ^Обучение и аттестация кочегаров, рабочих по бойлеру для работы в котельных: д/с Рябинушка - 3,0                                                                                                                                                                                                                                                                 ^Установка АУПС: д/с Ромашка 5,0 ; д/с Рябинушка-59,9; д/с Ласточка-15,5                                                                                                                                            ^Обработка кровли огнезащитным составом, испытание пожарных кранов, лестниц, ограждений: д/с Солнышко - 31,0                                                                                                                                                  </t>
    </r>
  </si>
  <si>
    <t>1. Субсидии некоммерческой организаци (Красный крест)- 152,1                                                                                                                                                      2. Техническое присоединение к электросетям ФАП с.Весеннеее -1,4                                                                                                                    3. Поездка на республиканские соревнования по волейболу - 3,3</t>
  </si>
  <si>
    <r>
      <t>1.Иные межбюджетные трансферты на поддержку мер по обеспечению сбалансированности бюджетов поселений-5137,6</t>
    </r>
    <r>
      <rPr>
        <b/>
        <sz val="12"/>
        <rFont val="Times New Roman"/>
        <family val="1"/>
        <charset val="204"/>
      </rPr>
      <t>(РБ)</t>
    </r>
    <r>
      <rPr>
        <sz val="12"/>
        <rFont val="Times New Roman"/>
        <family val="1"/>
        <charset val="204"/>
      </rPr>
      <t xml:space="preserve">                                                                                                                                                                                             2.Обеспечение деятельности подведомственных учреждений (обеспечение деятельности МКУ-</t>
    </r>
    <r>
      <rPr>
        <b/>
        <sz val="12"/>
        <rFont val="Times New Roman"/>
        <family val="1"/>
        <charset val="204"/>
      </rPr>
      <t>2799,8(РБ)</t>
    </r>
    <r>
      <rPr>
        <sz val="12"/>
        <rFont val="Times New Roman"/>
        <family val="1"/>
        <charset val="204"/>
      </rPr>
      <t xml:space="preserve">, в т.ч.(оплата труда -1804,7; начисления на з/п -597,5; обслуживание деятельности МКУ- 239,7; суточные -60,5 госпошлина -13,8; штрафы, пени -83,6)                                                                                                                        3.Осуществление государственных полномочий по образованию и обеспечению деятельности комиссий по делам несовершеннолетних и защите их прав </t>
    </r>
    <r>
      <rPr>
        <b/>
        <sz val="12"/>
        <rFont val="Times New Roman"/>
        <family val="1"/>
        <charset val="204"/>
      </rPr>
      <t xml:space="preserve">-152,2(РХ) </t>
    </r>
    <r>
      <rPr>
        <sz val="12"/>
        <rFont val="Times New Roman"/>
        <family val="1"/>
        <charset val="204"/>
      </rPr>
      <t xml:space="preserve">                                                                                                                         4.Осуществление государственных полномочий по созданию, организации и обеспечению деятельности административных комиссий муниципальных образований-</t>
    </r>
    <r>
      <rPr>
        <b/>
        <sz val="12"/>
        <rFont val="Times New Roman"/>
        <family val="1"/>
        <charset val="204"/>
      </rPr>
      <t xml:space="preserve">190,2(РХ) </t>
    </r>
    <r>
      <rPr>
        <sz val="12"/>
        <rFont val="Times New Roman"/>
        <family val="1"/>
        <charset val="204"/>
      </rPr>
      <t xml:space="preserve">                                                                                                                                               5.Осуществление государственного полномочия по определению перечня должностных лиц, уполномоченных составлять протоколы об административных правонарушениях-</t>
    </r>
    <r>
      <rPr>
        <b/>
        <sz val="12"/>
        <rFont val="Times New Roman"/>
        <family val="1"/>
        <charset val="204"/>
      </rPr>
      <t xml:space="preserve">38,9(РХ)  </t>
    </r>
    <r>
      <rPr>
        <sz val="12"/>
        <rFont val="Times New Roman"/>
        <family val="1"/>
        <charset val="204"/>
      </rPr>
      <t xml:space="preserve">                                                                                                                          6.Осуществление органами местного самоуправления государственных полномочий в области охраны труда </t>
    </r>
    <r>
      <rPr>
        <b/>
        <sz val="12"/>
        <rFont val="Times New Roman"/>
        <family val="1"/>
        <charset val="204"/>
      </rPr>
      <t xml:space="preserve">-93,1(РХ)     </t>
    </r>
    <r>
      <rPr>
        <sz val="12"/>
        <rFont val="Times New Roman"/>
        <family val="1"/>
        <charset val="204"/>
      </rPr>
      <t xml:space="preserve">                                                                                                                         7.Межбюджетные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 </t>
    </r>
    <r>
      <rPr>
        <b/>
        <sz val="12"/>
        <rFont val="Times New Roman"/>
        <family val="1"/>
        <charset val="204"/>
      </rPr>
      <t xml:space="preserve">19371,0(РБ) </t>
    </r>
    <r>
      <rPr>
        <sz val="12"/>
        <rFont val="Times New Roman"/>
        <family val="1"/>
        <charset val="204"/>
      </rPr>
      <t xml:space="preserve">                                                                                                                             8.Процентные платежи за обслуживание государственных займов и кредитов - </t>
    </r>
    <r>
      <rPr>
        <b/>
        <sz val="12"/>
        <rFont val="Times New Roman"/>
        <family val="1"/>
        <charset val="204"/>
      </rPr>
      <t xml:space="preserve">951,6(РБ)  </t>
    </r>
    <r>
      <rPr>
        <sz val="12"/>
        <rFont val="Times New Roman"/>
        <family val="1"/>
        <charset val="204"/>
      </rPr>
      <t xml:space="preserve">                                                                                                                                         9.Обеспечение деятельности УФиЭ - </t>
    </r>
    <r>
      <rPr>
        <b/>
        <sz val="12"/>
        <rFont val="Times New Roman"/>
        <family val="1"/>
        <charset val="204"/>
      </rPr>
      <t>4054,4(РБ)</t>
    </r>
    <r>
      <rPr>
        <sz val="12"/>
        <rFont val="Times New Roman"/>
        <family val="1"/>
        <charset val="204"/>
      </rPr>
      <t>, в т.ч.: (з/п 2798,0; начисления на з/п-826,3; обеспечение деятельности управления -340,1; налоги, гос.пошлина-90)</t>
    </r>
  </si>
  <si>
    <t>1.Заключен договор о возмещение затрат на обучение кадров для ИП Смертиной Л.А. и ООО "Калина"                                                                                             2.Субсидирование затрат при лизинге оборудования для ИП Васильевой Т.И. и ГКФХ Ермолаевой Л.В. -950(РХ)                                                                                                                                                                                                  3.Проведение районного конкурса "Предприниматель года"- 62,1</t>
  </si>
  <si>
    <r>
      <rPr>
        <sz val="13"/>
        <color theme="1"/>
        <rFont val="Times New Roman"/>
        <family val="1"/>
        <charset val="204"/>
      </rPr>
      <t>1</t>
    </r>
    <r>
      <rPr>
        <b/>
        <sz val="13"/>
        <color theme="1"/>
        <rFont val="Times New Roman"/>
        <family val="1"/>
        <charset val="204"/>
      </rPr>
      <t>.аал Мохов:</t>
    </r>
    <r>
      <rPr>
        <sz val="13"/>
        <color theme="1"/>
        <rFont val="Times New Roman"/>
        <family val="1"/>
        <charset val="204"/>
      </rPr>
      <t xml:space="preserve">                                                                                                                                                                                           -Обустройство детской спортивной площадки с ограждением, с установкой малых игровых форм - 191,2 (РХ-191; РБ- 1,9)                                                                                                                                                                             </t>
    </r>
    <r>
      <rPr>
        <b/>
        <sz val="13"/>
        <color theme="1"/>
        <rFont val="Times New Roman"/>
        <family val="1"/>
        <charset val="204"/>
      </rPr>
      <t>2. а.Баинов:</t>
    </r>
    <r>
      <rPr>
        <sz val="13"/>
        <color theme="1"/>
        <rFont val="Times New Roman"/>
        <family val="1"/>
        <charset val="204"/>
      </rPr>
      <t xml:space="preserve">                                                                                                                                                                             -Устройство детской площадки - 402 (РХ-398;  РБ-4)    </t>
    </r>
    <r>
      <rPr>
        <sz val="13"/>
        <rFont val="Times New Roman"/>
        <family val="1"/>
        <charset val="204"/>
      </rPr>
      <t xml:space="preserve">                                                                                            3.</t>
    </r>
    <r>
      <rPr>
        <b/>
        <sz val="13"/>
        <rFont val="Times New Roman"/>
        <family val="1"/>
        <charset val="204"/>
      </rPr>
      <t xml:space="preserve">аал Шурышев: </t>
    </r>
    <r>
      <rPr>
        <sz val="13"/>
        <rFont val="Times New Roman"/>
        <family val="1"/>
        <charset val="204"/>
      </rPr>
      <t xml:space="preserve">                                                                                                                                                                                              -ограждение спортивной площадки - 331,8(РХ)                                                                                                                                                                                                                               4.</t>
    </r>
    <r>
      <rPr>
        <b/>
        <sz val="13"/>
        <rFont val="Times New Roman"/>
        <family val="1"/>
        <charset val="204"/>
      </rPr>
      <t xml:space="preserve">аал Бейка:                                                                                                                                                                                      </t>
    </r>
    <r>
      <rPr>
        <sz val="13"/>
        <rFont val="Times New Roman"/>
        <family val="1"/>
        <charset val="204"/>
      </rPr>
      <t xml:space="preserve">-Бурение скважин (5 скважин)- 531,9 (РХ- 526,6; РБ-5,3)                                                                                                         </t>
    </r>
    <r>
      <rPr>
        <b/>
        <sz val="13"/>
        <rFont val="Times New Roman"/>
        <family val="1"/>
        <charset val="204"/>
      </rPr>
      <t xml:space="preserve">5. аал Трояков:  </t>
    </r>
    <r>
      <rPr>
        <sz val="13"/>
        <rFont val="Times New Roman"/>
        <family val="1"/>
        <charset val="204"/>
      </rPr>
      <t xml:space="preserve">                                                                                                                                                                               - ограждение кладбища - 418,2 (РХ- 414;РБ- 4,2)                                                                                                               </t>
    </r>
    <r>
      <rPr>
        <b/>
        <sz val="13"/>
        <rFont val="Times New Roman"/>
        <family val="1"/>
        <charset val="204"/>
      </rPr>
      <t xml:space="preserve">6. д.Кирба:                                                                                                                                                                  </t>
    </r>
    <r>
      <rPr>
        <sz val="13"/>
        <rFont val="Times New Roman"/>
        <family val="1"/>
        <charset val="204"/>
      </rPr>
      <t xml:space="preserve">- подключение уличного освещения - 98,6 (РХ- 97,6; РБ-1)                                                                                                         </t>
    </r>
    <r>
      <rPr>
        <b/>
        <sz val="13"/>
        <rFont val="Times New Roman"/>
        <family val="1"/>
        <charset val="204"/>
      </rPr>
      <t xml:space="preserve">7. д. Камышовая                                                                                                                                                                           </t>
    </r>
    <r>
      <rPr>
        <sz val="13"/>
        <rFont val="Times New Roman"/>
        <family val="1"/>
        <charset val="204"/>
      </rPr>
      <t xml:space="preserve">- бурение двух скважин- 198 (РХ- 196 ; РБ- 2)                                                                                                                  </t>
    </r>
    <r>
      <rPr>
        <b/>
        <sz val="13"/>
        <rFont val="Times New Roman"/>
        <family val="1"/>
        <charset val="204"/>
      </rPr>
      <t xml:space="preserve">8.д.Камызяк:     </t>
    </r>
    <r>
      <rPr>
        <sz val="13"/>
        <rFont val="Times New Roman"/>
        <family val="1"/>
        <charset val="204"/>
      </rPr>
      <t xml:space="preserve">                                                                                                                                                                   - бурение трех скважин -297  (РХ -294; РБ- 3)                                                                                                                               </t>
    </r>
    <r>
      <rPr>
        <b/>
        <sz val="13"/>
        <rFont val="Times New Roman"/>
        <family val="1"/>
        <charset val="204"/>
      </rPr>
      <t>9.В аале Ах-Хол</t>
    </r>
    <r>
      <rPr>
        <sz val="13"/>
        <rFont val="Times New Roman"/>
        <family val="1"/>
        <charset val="204"/>
      </rPr>
      <t xml:space="preserve"> проведен концерт, посвященный 8 Марта.                                                      </t>
    </r>
  </si>
  <si>
    <t xml:space="preserve">1.Подготовка пакета документов по включению в Перечень получателей субсидий на 2016 год;  2.Улучшение жилищных условий граждан, молодых семей и молодых специалистов, проживающих в сельской местности: 3210,7 из них:927 (РФ); 1873,4(РХ); 410,3(РБ), в т.ч.:                                                                                      выплаты по категориям:                                                                                                                                                                                                                                             - 1 "граждане" -1258,3, в т.ч. МБ-163,6, РХ-719,0т.р., РФ- 375,7;                                                                                                                                                                                                         - 2  "молодые семьи"- 1952, в т.ч. МБ - 246,7; РХ-1154,4;РФ-551,3, общая площадь приобретенного жилья составила - 254,2 кв.м.                </t>
  </si>
  <si>
    <t xml:space="preserve">1.Организация и проведение  сельскохозяйственных ярмарок- выходного дня в  р.п. Усть-Абакан.                                                                                                                                      2.Содержание объекта «Биотермическая яма» (заработная плата согласно договора)-112,3 (РХ-61,1;РБ-51,2)                                                                                                                                                                                3.Обеспечение деятельности управления землепользования-2360,2, из них: начислен. з/п- 1604,8  отчисления на з/п -237 иные затраты 518,4                                                                                                                                                               4.Участие в республиканской  ярмарке "Чыл Пазы"                                                                                                                                                                                                       5.Проведение конно-спортивного соревнования, посвященного Дню Победы 9 Мая в аале Райков- 100(поощрение)                                                                                                                                                              </t>
  </si>
  <si>
    <t xml:space="preserve">1. Содержанию дорог общего пользования местного значения в зимний период  (очистка от снега, грейдирование) -350,0 (РБ)                                                                                                                                                                                                      2. Строительство и реконструкция автомобильных дорог  общего пользования местного значения - 15005,5(РФ)                                                                                                                                                                                    3. Ремонт и содержание дорог -529,8 (РБ) в том числе:(расчистка и ремонт дороги с.Зеленое -50,9; услуги бульдозера -91,2; ремонт моста д.Комызяки- 90; расчистка дороги Чарки-Аххол -197,8; установка дорожных знаков 99,9)  </t>
  </si>
  <si>
    <t xml:space="preserve">1.Проведено 2  межведомственные комиссии по профилактике правонарушений, рассмотрено 9 вопросов.                                                                                                                                                                                             2.Создано некоммерческое Усть-Абаканское казачье-хуторское общество.                                                                                                                      </t>
  </si>
  <si>
    <t xml:space="preserve">1. Заключен договор на возмещение Московскому потребительскому обществу средств по субсидированию транспортных расходов на доставку товаров первой необходимости в иные населенные пункты района, не имеющие стационарных точек торговли (аал Мохов)                                                                                                                                                                                        2.Проводится ежемесячный мониторинг цен на товары первой необходимости                                                                          3.Проведено  три ярмарки выходного и  дня и весенняя сельскохозяйственная ярмарка с участием 55 субъектов малого бизнеса, реализовано сельскохозяйственных товаров и продуктов ее переработки на общую сумму 2449,2 тыс. руб.                                                                                                                                                                                     4.Субсидия на компенсацию затрат по доставке продуктовых и непродуктовых товаров жителям малых и отдаленных сел, не имеющих стационарных точек торговли (Весенненскому, Опытненскому, Райковскому, Чарковскому, Доможаковскому сельсоветам) -49,9 </t>
  </si>
</sst>
</file>

<file path=xl/styles.xml><?xml version="1.0" encoding="utf-8"?>
<styleSheet xmlns="http://schemas.openxmlformats.org/spreadsheetml/2006/main">
  <numFmts count="3">
    <numFmt numFmtId="164" formatCode="0.0"/>
    <numFmt numFmtId="165" formatCode="#,##0.0"/>
    <numFmt numFmtId="166" formatCode="#,##0.0_р_."/>
  </numFmts>
  <fonts count="18">
    <font>
      <sz val="11"/>
      <color theme="1"/>
      <name val="Calibri"/>
      <family val="2"/>
      <charset val="204"/>
      <scheme val="minor"/>
    </font>
    <font>
      <sz val="11"/>
      <color theme="1"/>
      <name val="Calibri"/>
      <family val="2"/>
      <charset val="204"/>
      <scheme val="minor"/>
    </font>
    <font>
      <b/>
      <sz val="13"/>
      <color theme="1"/>
      <name val="Times New Roman"/>
      <family val="1"/>
      <charset val="204"/>
    </font>
    <font>
      <sz val="13"/>
      <color theme="1"/>
      <name val="Times New Roman"/>
      <family val="1"/>
      <charset val="204"/>
    </font>
    <font>
      <sz val="13"/>
      <name val="Times New Roman"/>
      <family val="1"/>
      <charset val="204"/>
    </font>
    <font>
      <b/>
      <sz val="13"/>
      <name val="Times New Roman"/>
      <family val="1"/>
      <charset val="204"/>
    </font>
    <font>
      <sz val="13"/>
      <color indexed="8"/>
      <name val="Times New Roman"/>
      <family val="1"/>
      <charset val="204"/>
    </font>
    <font>
      <b/>
      <sz val="13"/>
      <color indexed="8"/>
      <name val="Times New Roman"/>
      <family val="1"/>
      <charset val="204"/>
    </font>
    <font>
      <b/>
      <sz val="13"/>
      <color rgb="FF000000"/>
      <name val="Times New Roman"/>
      <family val="1"/>
      <charset val="204"/>
    </font>
    <font>
      <sz val="13"/>
      <color rgb="FF000000"/>
      <name val="Times New Roman"/>
      <family val="1"/>
      <charset val="204"/>
    </font>
    <font>
      <sz val="12"/>
      <color theme="1"/>
      <name val="Times New Roman"/>
      <family val="1"/>
      <charset val="204"/>
    </font>
    <font>
      <sz val="12"/>
      <name val="Times New Roman"/>
      <family val="1"/>
      <charset val="204"/>
    </font>
    <font>
      <sz val="14"/>
      <color theme="1"/>
      <name val="Times New Roman"/>
      <family val="1"/>
      <charset val="204"/>
    </font>
    <font>
      <b/>
      <sz val="14"/>
      <color theme="1"/>
      <name val="Times New Roman"/>
      <family val="1"/>
      <charset val="204"/>
    </font>
    <font>
      <b/>
      <sz val="12"/>
      <name val="Times New Roman"/>
      <family val="1"/>
      <charset val="204"/>
    </font>
    <font>
      <sz val="12"/>
      <color rgb="FFFF0000"/>
      <name val="Calibri"/>
      <family val="2"/>
      <charset val="204"/>
      <scheme val="minor"/>
    </font>
    <font>
      <b/>
      <sz val="11"/>
      <color indexed="8"/>
      <name val="Times New Roman"/>
      <family val="1"/>
      <charset val="204"/>
    </font>
    <font>
      <i/>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s>
  <cellStyleXfs count="2">
    <xf numFmtId="0" fontId="0" fillId="0" borderId="0"/>
    <xf numFmtId="9" fontId="1" fillId="0" borderId="0" applyFont="0" applyFill="0" applyBorder="0" applyAlignment="0" applyProtection="0"/>
  </cellStyleXfs>
  <cellXfs count="207">
    <xf numFmtId="0" fontId="0" fillId="0" borderId="0" xfId="0"/>
    <xf numFmtId="0" fontId="3" fillId="2" borderId="0" xfId="0" applyFont="1" applyFill="1"/>
    <xf numFmtId="0" fontId="3" fillId="2" borderId="0" xfId="0" applyFont="1" applyFill="1" applyAlignment="1">
      <alignment horizontal="center" wrapText="1"/>
    </xf>
    <xf numFmtId="164" fontId="3" fillId="2" borderId="0" xfId="0" applyNumberFormat="1" applyFont="1" applyFill="1" applyAlignment="1">
      <alignment horizontal="center" wrapText="1"/>
    </xf>
    <xf numFmtId="0" fontId="3" fillId="2" borderId="0" xfId="0" applyFont="1" applyFill="1" applyAlignment="1">
      <alignment horizontal="right" wrapText="1"/>
    </xf>
    <xf numFmtId="0" fontId="3" fillId="2" borderId="0" xfId="0" applyFont="1" applyFill="1" applyAlignment="1">
      <alignment wrapText="1"/>
    </xf>
    <xf numFmtId="49"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center"/>
    </xf>
    <xf numFmtId="1" fontId="2"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164" fontId="4" fillId="2" borderId="1" xfId="0" applyNumberFormat="1" applyFont="1" applyFill="1" applyBorder="1" applyAlignment="1">
      <alignment vertical="top" wrapText="1"/>
    </xf>
    <xf numFmtId="164" fontId="3" fillId="2" borderId="1" xfId="0" applyNumberFormat="1" applyFont="1" applyFill="1" applyBorder="1" applyAlignment="1">
      <alignment vertical="top"/>
    </xf>
    <xf numFmtId="49" fontId="3" fillId="2" borderId="1" xfId="0" applyNumberFormat="1" applyFont="1" applyFill="1" applyBorder="1" applyAlignment="1">
      <alignment vertical="top"/>
    </xf>
    <xf numFmtId="164" fontId="3" fillId="2" borderId="1" xfId="0" applyNumberFormat="1" applyFont="1" applyFill="1" applyBorder="1" applyAlignment="1">
      <alignment horizontal="left" vertical="top" wrapText="1"/>
    </xf>
    <xf numFmtId="164" fontId="3" fillId="2" borderId="5" xfId="0" applyNumberFormat="1" applyFont="1" applyFill="1" applyBorder="1" applyAlignment="1">
      <alignment horizontal="left" vertical="top" wrapText="1"/>
    </xf>
    <xf numFmtId="164" fontId="3" fillId="2" borderId="0" xfId="0" applyNumberFormat="1" applyFont="1" applyFill="1"/>
    <xf numFmtId="164" fontId="3" fillId="2" borderId="0" xfId="0" applyNumberFormat="1" applyFont="1" applyFill="1" applyAlignment="1">
      <alignment horizontal="center"/>
    </xf>
    <xf numFmtId="49" fontId="3" fillId="2" borderId="1" xfId="0" applyNumberFormat="1" applyFont="1" applyFill="1" applyBorder="1" applyAlignment="1">
      <alignment vertical="top" wrapText="1"/>
    </xf>
    <xf numFmtId="0" fontId="3" fillId="2" borderId="0" xfId="0" applyNumberFormat="1" applyFont="1" applyFill="1" applyAlignment="1">
      <alignment wrapText="1"/>
    </xf>
    <xf numFmtId="0" fontId="3" fillId="2" borderId="0" xfId="0" applyNumberFormat="1" applyFont="1" applyFill="1"/>
    <xf numFmtId="164" fontId="3" fillId="2" borderId="0" xfId="0" applyNumberFormat="1" applyFont="1" applyFill="1" applyBorder="1" applyAlignment="1">
      <alignment vertical="top"/>
    </xf>
    <xf numFmtId="164" fontId="2" fillId="2" borderId="0" xfId="0" applyNumberFormat="1" applyFont="1" applyFill="1" applyBorder="1" applyAlignment="1">
      <alignment horizontal="left" vertical="top" wrapText="1"/>
    </xf>
    <xf numFmtId="164" fontId="2" fillId="2" borderId="0" xfId="0" applyNumberFormat="1" applyFont="1" applyFill="1" applyBorder="1" applyAlignment="1">
      <alignment horizontal="center" vertical="top"/>
    </xf>
    <xf numFmtId="2" fontId="2" fillId="2" borderId="0" xfId="0" applyNumberFormat="1" applyFont="1" applyFill="1" applyBorder="1" applyAlignment="1">
      <alignment horizontal="center" vertical="top"/>
    </xf>
    <xf numFmtId="1" fontId="2" fillId="2" borderId="0" xfId="0" applyNumberFormat="1" applyFont="1" applyFill="1" applyBorder="1" applyAlignment="1">
      <alignment horizontal="center" vertical="top"/>
    </xf>
    <xf numFmtId="164" fontId="12" fillId="2" borderId="0" xfId="0" applyNumberFormat="1" applyFont="1" applyFill="1" applyBorder="1" applyAlignment="1">
      <alignment vertical="top"/>
    </xf>
    <xf numFmtId="164" fontId="13" fillId="2" borderId="0" xfId="0" applyNumberFormat="1" applyFont="1" applyFill="1" applyBorder="1" applyAlignment="1">
      <alignment horizontal="center" vertical="top"/>
    </xf>
    <xf numFmtId="2" fontId="13" fillId="2" borderId="0" xfId="0" applyNumberFormat="1" applyFont="1" applyFill="1" applyBorder="1" applyAlignment="1">
      <alignment horizontal="center" vertical="top"/>
    </xf>
    <xf numFmtId="1" fontId="13" fillId="2" borderId="0" xfId="0" applyNumberFormat="1" applyFont="1" applyFill="1" applyBorder="1" applyAlignment="1">
      <alignment horizontal="center" vertical="top"/>
    </xf>
    <xf numFmtId="0" fontId="12" fillId="2" borderId="0" xfId="0" applyFont="1" applyFill="1"/>
    <xf numFmtId="164" fontId="12" fillId="2" borderId="0" xfId="0" applyNumberFormat="1" applyFont="1" applyFill="1"/>
    <xf numFmtId="0" fontId="13" fillId="2" borderId="0" xfId="0" applyNumberFormat="1" applyFont="1" applyFill="1" applyBorder="1" applyAlignment="1">
      <alignment horizontal="left" vertical="top" wrapText="1"/>
    </xf>
    <xf numFmtId="164" fontId="3" fillId="2" borderId="1" xfId="0" applyNumberFormat="1" applyFont="1" applyFill="1" applyBorder="1" applyAlignment="1">
      <alignment vertical="top" wrapText="1"/>
    </xf>
    <xf numFmtId="164" fontId="3" fillId="2" borderId="5" xfId="0" applyNumberFormat="1" applyFont="1" applyFill="1" applyBorder="1" applyAlignment="1">
      <alignment vertical="top"/>
    </xf>
    <xf numFmtId="164" fontId="4" fillId="2" borderId="1" xfId="0" applyNumberFormat="1" applyFont="1" applyFill="1" applyBorder="1" applyAlignment="1">
      <alignment vertical="top"/>
    </xf>
    <xf numFmtId="164" fontId="3" fillId="2" borderId="1" xfId="0" applyNumberFormat="1" applyFont="1" applyFill="1" applyBorder="1" applyAlignment="1">
      <alignment horizontal="left" vertical="top"/>
    </xf>
    <xf numFmtId="49" fontId="3" fillId="2" borderId="1" xfId="0" applyNumberFormat="1" applyFont="1" applyFill="1" applyBorder="1" applyAlignment="1">
      <alignment horizontal="left" vertical="top"/>
    </xf>
    <xf numFmtId="49" fontId="3" fillId="2" borderId="1" xfId="0" applyNumberFormat="1" applyFont="1" applyFill="1" applyBorder="1" applyAlignment="1">
      <alignment horizontal="left" vertical="top" wrapText="1"/>
    </xf>
    <xf numFmtId="164" fontId="3" fillId="2" borderId="2" xfId="0" applyNumberFormat="1" applyFont="1" applyFill="1" applyBorder="1" applyAlignment="1">
      <alignment vertical="top" wrapText="1"/>
    </xf>
    <xf numFmtId="164" fontId="2" fillId="2" borderId="1" xfId="0" applyNumberFormat="1" applyFont="1" applyFill="1" applyBorder="1" applyAlignment="1">
      <alignment horizontal="left" vertical="center" wrapText="1"/>
    </xf>
    <xf numFmtId="164" fontId="2" fillId="2" borderId="1" xfId="0" applyNumberFormat="1" applyFont="1" applyFill="1" applyBorder="1" applyAlignment="1">
      <alignment horizontal="center" vertical="center"/>
    </xf>
    <xf numFmtId="164" fontId="3" fillId="2" borderId="5" xfId="0" applyNumberFormat="1" applyFont="1" applyFill="1" applyBorder="1" applyAlignment="1">
      <alignment horizontal="left" vertical="top"/>
    </xf>
    <xf numFmtId="164" fontId="2" fillId="2" borderId="1" xfId="0" applyNumberFormat="1" applyFont="1" applyFill="1" applyBorder="1" applyAlignment="1">
      <alignment horizontal="center" vertical="top"/>
    </xf>
    <xf numFmtId="164" fontId="3" fillId="2" borderId="5" xfId="0" applyNumberFormat="1" applyFont="1" applyFill="1" applyBorder="1" applyAlignment="1">
      <alignment vertical="top" wrapText="1"/>
    </xf>
    <xf numFmtId="164" fontId="2" fillId="2" borderId="6" xfId="0" applyNumberFormat="1" applyFont="1" applyFill="1" applyBorder="1" applyAlignment="1">
      <alignment horizontal="center" vertical="top" wrapText="1"/>
    </xf>
    <xf numFmtId="0" fontId="0" fillId="2" borderId="8" xfId="0" applyFill="1" applyBorder="1" applyAlignment="1">
      <alignment vertical="top" wrapText="1"/>
    </xf>
    <xf numFmtId="164" fontId="5" fillId="2" borderId="1" xfId="0" applyNumberFormat="1" applyFont="1" applyFill="1" applyBorder="1" applyAlignment="1">
      <alignment vertical="top" wrapText="1"/>
    </xf>
    <xf numFmtId="164" fontId="5" fillId="2" borderId="1" xfId="0" applyNumberFormat="1" applyFont="1" applyFill="1" applyBorder="1" applyAlignment="1">
      <alignment horizontal="center" vertical="center"/>
    </xf>
    <xf numFmtId="0" fontId="6" fillId="2" borderId="7" xfId="0" applyFont="1" applyFill="1" applyBorder="1" applyAlignment="1">
      <alignment vertical="top" wrapText="1"/>
    </xf>
    <xf numFmtId="164" fontId="4" fillId="2" borderId="5" xfId="0" applyNumberFormat="1" applyFont="1" applyFill="1" applyBorder="1" applyAlignment="1">
      <alignment horizontal="center" vertical="center"/>
    </xf>
    <xf numFmtId="164" fontId="4" fillId="2" borderId="0" xfId="0" applyNumberFormat="1" applyFont="1" applyFill="1" applyBorder="1" applyAlignment="1">
      <alignment horizontal="center" vertical="center"/>
    </xf>
    <xf numFmtId="0" fontId="6" fillId="2" borderId="2" xfId="0" applyFont="1" applyFill="1" applyBorder="1" applyAlignment="1">
      <alignment vertical="top" wrapText="1"/>
    </xf>
    <xf numFmtId="165" fontId="4" fillId="2" borderId="5"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7" fillId="2" borderId="1" xfId="0" applyFont="1" applyFill="1" applyBorder="1" applyAlignment="1">
      <alignment vertical="top" wrapText="1"/>
    </xf>
    <xf numFmtId="165" fontId="2" fillId="2" borderId="1" xfId="0" applyNumberFormat="1" applyFont="1" applyFill="1" applyBorder="1" applyAlignment="1">
      <alignment horizontal="center" vertical="top"/>
    </xf>
    <xf numFmtId="164" fontId="7" fillId="2" borderId="2" xfId="0" applyNumberFormat="1" applyFont="1" applyFill="1" applyBorder="1" applyAlignment="1">
      <alignment vertical="top" wrapText="1"/>
    </xf>
    <xf numFmtId="165" fontId="2" fillId="2" borderId="5" xfId="0" applyNumberFormat="1" applyFont="1" applyFill="1" applyBorder="1" applyAlignment="1">
      <alignment horizontal="center" vertical="center"/>
    </xf>
    <xf numFmtId="165" fontId="2" fillId="2" borderId="0" xfId="0" applyNumberFormat="1" applyFont="1" applyFill="1" applyAlignment="1">
      <alignment horizontal="center" vertical="center"/>
    </xf>
    <xf numFmtId="0" fontId="7" fillId="2" borderId="2" xfId="0" applyFont="1" applyFill="1" applyBorder="1" applyAlignment="1">
      <alignment vertical="top" wrapText="1"/>
    </xf>
    <xf numFmtId="165" fontId="2" fillId="2" borderId="1" xfId="0" applyNumberFormat="1" applyFont="1" applyFill="1" applyBorder="1" applyAlignment="1">
      <alignment horizontal="center" vertical="center"/>
    </xf>
    <xf numFmtId="0" fontId="0" fillId="2" borderId="8" xfId="0" applyFill="1" applyBorder="1" applyAlignment="1">
      <alignment horizontal="center" vertical="top"/>
    </xf>
    <xf numFmtId="0" fontId="0" fillId="2" borderId="8" xfId="0" applyFill="1" applyBorder="1" applyAlignment="1">
      <alignment horizontal="left" vertical="top"/>
    </xf>
    <xf numFmtId="0" fontId="0" fillId="2" borderId="8" xfId="0" applyFill="1" applyBorder="1" applyAlignment="1">
      <alignment horizontal="center" vertical="center"/>
    </xf>
    <xf numFmtId="165" fontId="3" fillId="2" borderId="1" xfId="0" applyNumberFormat="1" applyFont="1" applyFill="1" applyBorder="1" applyAlignment="1">
      <alignment horizontal="center" vertical="center"/>
    </xf>
    <xf numFmtId="165" fontId="3" fillId="2" borderId="4" xfId="0" applyNumberFormat="1" applyFont="1" applyFill="1" applyBorder="1" applyAlignment="1">
      <alignment horizontal="center" vertical="center"/>
    </xf>
    <xf numFmtId="0" fontId="7" fillId="2" borderId="2" xfId="0" applyFont="1" applyFill="1" applyBorder="1" applyAlignment="1">
      <alignment horizontal="left" vertical="top" wrapText="1"/>
    </xf>
    <xf numFmtId="0" fontId="4" fillId="2" borderId="5" xfId="0" applyFont="1" applyFill="1" applyBorder="1" applyAlignment="1">
      <alignment vertical="top" wrapText="1"/>
    </xf>
    <xf numFmtId="165" fontId="4" fillId="2" borderId="5" xfId="0" applyNumberFormat="1" applyFont="1" applyFill="1" applyBorder="1" applyAlignment="1">
      <alignment horizontal="center" vertical="top"/>
    </xf>
    <xf numFmtId="165" fontId="5" fillId="2" borderId="5" xfId="0" applyNumberFormat="1" applyFont="1" applyFill="1" applyBorder="1" applyAlignment="1">
      <alignment horizontal="center" vertical="top"/>
    </xf>
    <xf numFmtId="0" fontId="3" fillId="2" borderId="1" xfId="0" applyFont="1" applyFill="1" applyBorder="1" applyAlignment="1">
      <alignment vertical="top" wrapText="1"/>
    </xf>
    <xf numFmtId="0" fontId="9" fillId="2" borderId="2" xfId="0" applyFont="1" applyFill="1" applyBorder="1" applyAlignment="1">
      <alignment vertical="top" wrapText="1"/>
    </xf>
    <xf numFmtId="164" fontId="2" fillId="2" borderId="0" xfId="0" applyNumberFormat="1" applyFont="1" applyFill="1" applyAlignment="1">
      <alignment horizontal="center" vertical="top"/>
    </xf>
    <xf numFmtId="164" fontId="3" fillId="2" borderId="1" xfId="0" applyNumberFormat="1" applyFont="1" applyFill="1" applyBorder="1" applyAlignment="1">
      <alignment horizontal="center" vertical="top"/>
    </xf>
    <xf numFmtId="0" fontId="6" fillId="2" borderId="1" xfId="0" applyFont="1" applyFill="1" applyBorder="1" applyAlignment="1">
      <alignment vertical="top" wrapText="1"/>
    </xf>
    <xf numFmtId="164" fontId="3" fillId="2" borderId="1" xfId="0" applyNumberFormat="1" applyFont="1" applyFill="1" applyBorder="1" applyAlignment="1">
      <alignment horizontal="center" vertical="center"/>
    </xf>
    <xf numFmtId="0" fontId="5" fillId="2" borderId="1" xfId="0" applyFont="1" applyFill="1" applyBorder="1" applyAlignment="1">
      <alignment vertical="top" wrapText="1"/>
    </xf>
    <xf numFmtId="0" fontId="6" fillId="2" borderId="3" xfId="0" applyFont="1" applyFill="1" applyBorder="1" applyAlignment="1">
      <alignment vertical="top" wrapText="1"/>
    </xf>
    <xf numFmtId="0" fontId="2" fillId="2" borderId="1" xfId="0" applyFont="1" applyFill="1" applyBorder="1" applyAlignment="1">
      <alignment horizontal="left" vertical="top" wrapText="1"/>
    </xf>
    <xf numFmtId="0" fontId="7" fillId="2" borderId="5" xfId="0" applyFont="1" applyFill="1" applyBorder="1" applyAlignment="1">
      <alignment vertical="top" wrapText="1"/>
    </xf>
    <xf numFmtId="2" fontId="2" fillId="2" borderId="5" xfId="0" applyNumberFormat="1" applyFont="1" applyFill="1" applyBorder="1" applyAlignment="1">
      <alignment horizontal="center" vertical="top"/>
    </xf>
    <xf numFmtId="164" fontId="4" fillId="2" borderId="1" xfId="0" applyNumberFormat="1" applyFont="1" applyFill="1" applyBorder="1" applyAlignment="1">
      <alignment horizontal="center" vertical="center"/>
    </xf>
    <xf numFmtId="0" fontId="5" fillId="2" borderId="2" xfId="0" applyFont="1" applyFill="1" applyBorder="1" applyAlignment="1">
      <alignment vertical="top" wrapText="1"/>
    </xf>
    <xf numFmtId="165" fontId="2" fillId="2" borderId="1" xfId="0" applyNumberFormat="1" applyFont="1" applyFill="1" applyBorder="1" applyAlignment="1">
      <alignment vertical="center"/>
    </xf>
    <xf numFmtId="0" fontId="6" fillId="2" borderId="5" xfId="0" applyFont="1" applyFill="1" applyBorder="1" applyAlignment="1">
      <alignment vertical="top" wrapText="1"/>
    </xf>
    <xf numFmtId="165" fontId="3" fillId="2" borderId="5" xfId="0" applyNumberFormat="1" applyFont="1" applyFill="1" applyBorder="1" applyAlignment="1">
      <alignment horizontal="center" vertical="center"/>
    </xf>
    <xf numFmtId="165" fontId="3" fillId="2" borderId="5" xfId="0" applyNumberFormat="1" applyFont="1" applyFill="1" applyBorder="1" applyAlignment="1">
      <alignment vertical="center"/>
    </xf>
    <xf numFmtId="165" fontId="3" fillId="2" borderId="1" xfId="0" applyNumberFormat="1" applyFont="1" applyFill="1" applyBorder="1" applyAlignment="1">
      <alignment vertical="center"/>
    </xf>
    <xf numFmtId="165" fontId="2" fillId="3" borderId="1" xfId="0" applyNumberFormat="1" applyFont="1" applyFill="1" applyBorder="1" applyAlignment="1">
      <alignment horizontal="center" vertical="center"/>
    </xf>
    <xf numFmtId="164" fontId="11" fillId="3" borderId="1" xfId="0" applyNumberFormat="1" applyFont="1" applyFill="1" applyBorder="1" applyAlignment="1">
      <alignment vertical="top" wrapText="1"/>
    </xf>
    <xf numFmtId="165" fontId="2" fillId="3" borderId="1" xfId="0" applyNumberFormat="1" applyFont="1" applyFill="1" applyBorder="1" applyAlignment="1">
      <alignment horizontal="center" vertical="top"/>
    </xf>
    <xf numFmtId="0" fontId="3" fillId="3" borderId="0" xfId="0" applyFont="1" applyFill="1" applyAlignment="1">
      <alignment vertical="top" wrapText="1"/>
    </xf>
    <xf numFmtId="165" fontId="4" fillId="3" borderId="1" xfId="0" applyNumberFormat="1" applyFont="1" applyFill="1" applyBorder="1" applyAlignment="1">
      <alignment horizontal="center" vertical="center"/>
    </xf>
    <xf numFmtId="165" fontId="3" fillId="3" borderId="0" xfId="0" applyNumberFormat="1" applyFont="1" applyFill="1" applyAlignment="1">
      <alignment horizontal="center" vertical="center"/>
    </xf>
    <xf numFmtId="164" fontId="4" fillId="2" borderId="5" xfId="0" applyNumberFormat="1" applyFont="1" applyFill="1" applyBorder="1" applyAlignment="1">
      <alignment horizontal="center" vertical="center"/>
    </xf>
    <xf numFmtId="0" fontId="10" fillId="3" borderId="1" xfId="0" applyFont="1" applyFill="1" applyBorder="1" applyAlignment="1">
      <alignment horizontal="left" vertical="top" wrapText="1"/>
    </xf>
    <xf numFmtId="165" fontId="3" fillId="3" borderId="1" xfId="0" applyNumberFormat="1" applyFont="1" applyFill="1" applyBorder="1" applyAlignment="1">
      <alignment horizontal="center" vertical="center"/>
    </xf>
    <xf numFmtId="164" fontId="10" fillId="3" borderId="1" xfId="0" applyNumberFormat="1" applyFont="1" applyFill="1" applyBorder="1" applyAlignment="1">
      <alignment horizontal="left" vertical="top" wrapText="1"/>
    </xf>
    <xf numFmtId="164" fontId="16" fillId="3" borderId="1" xfId="0" applyNumberFormat="1" applyFont="1" applyFill="1" applyBorder="1" applyAlignment="1">
      <alignment horizontal="center" vertical="center"/>
    </xf>
    <xf numFmtId="164" fontId="11" fillId="3" borderId="1" xfId="0" applyNumberFormat="1" applyFont="1" applyFill="1" applyBorder="1" applyAlignment="1">
      <alignment horizontal="left" vertical="top" wrapText="1"/>
    </xf>
    <xf numFmtId="164" fontId="3" fillId="3" borderId="1" xfId="0" applyNumberFormat="1" applyFont="1" applyFill="1" applyBorder="1" applyAlignment="1">
      <alignment horizontal="left" vertical="top" wrapText="1"/>
    </xf>
    <xf numFmtId="164" fontId="2" fillId="3" borderId="1" xfId="0" applyNumberFormat="1" applyFont="1" applyFill="1" applyBorder="1" applyAlignment="1">
      <alignment horizontal="center" vertical="center"/>
    </xf>
    <xf numFmtId="164" fontId="10" fillId="3" borderId="1" xfId="0" applyNumberFormat="1" applyFont="1" applyFill="1" applyBorder="1" applyAlignment="1">
      <alignment vertical="top" wrapText="1"/>
    </xf>
    <xf numFmtId="164" fontId="3" fillId="3" borderId="1" xfId="0" applyNumberFormat="1" applyFont="1" applyFill="1" applyBorder="1" applyAlignment="1">
      <alignment horizontal="center" vertical="center"/>
    </xf>
    <xf numFmtId="164" fontId="2" fillId="3" borderId="5" xfId="0" applyNumberFormat="1" applyFont="1" applyFill="1" applyBorder="1" applyAlignment="1">
      <alignment horizontal="center" vertical="top"/>
    </xf>
    <xf numFmtId="164" fontId="5" fillId="3" borderId="1" xfId="0" applyNumberFormat="1" applyFont="1" applyFill="1" applyBorder="1" applyAlignment="1">
      <alignment horizontal="center" vertical="center"/>
    </xf>
    <xf numFmtId="166" fontId="2"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164" fontId="2" fillId="3" borderId="1" xfId="0" applyNumberFormat="1" applyFont="1" applyFill="1" applyBorder="1" applyAlignment="1">
      <alignment horizontal="center" vertical="top"/>
    </xf>
    <xf numFmtId="164" fontId="14" fillId="3" borderId="1" xfId="0" applyNumberFormat="1" applyFont="1" applyFill="1" applyBorder="1" applyAlignment="1">
      <alignment vertical="top" wrapText="1"/>
    </xf>
    <xf numFmtId="0" fontId="10" fillId="0" borderId="0" xfId="0" applyFont="1" applyBorder="1" applyAlignment="1">
      <alignment vertical="top" wrapText="1"/>
    </xf>
    <xf numFmtId="165" fontId="4" fillId="3" borderId="0" xfId="0" applyNumberFormat="1" applyFont="1" applyFill="1" applyAlignment="1">
      <alignment horizontal="center" vertical="top"/>
    </xf>
    <xf numFmtId="165" fontId="4" fillId="3" borderId="5" xfId="0" applyNumberFormat="1" applyFont="1" applyFill="1" applyBorder="1" applyAlignment="1">
      <alignment horizontal="center" vertical="top"/>
    </xf>
    <xf numFmtId="165" fontId="5" fillId="3" borderId="5" xfId="0" applyNumberFormat="1" applyFont="1" applyFill="1" applyBorder="1" applyAlignment="1">
      <alignment horizontal="center" vertical="top"/>
    </xf>
    <xf numFmtId="165" fontId="2" fillId="3" borderId="1" xfId="0" applyNumberFormat="1" applyFont="1" applyFill="1" applyBorder="1" applyAlignment="1">
      <alignment vertical="top"/>
    </xf>
    <xf numFmtId="164" fontId="4" fillId="3" borderId="1" xfId="0" applyNumberFormat="1" applyFont="1" applyFill="1" applyBorder="1" applyAlignment="1">
      <alignment vertical="top" wrapText="1"/>
    </xf>
    <xf numFmtId="164" fontId="11" fillId="3" borderId="5" xfId="0" applyNumberFormat="1" applyFont="1" applyFill="1" applyBorder="1" applyAlignment="1">
      <alignment vertical="top" wrapText="1"/>
    </xf>
    <xf numFmtId="0" fontId="0" fillId="3" borderId="8" xfId="0" applyFill="1" applyBorder="1" applyAlignment="1">
      <alignment horizontal="center" vertical="top"/>
    </xf>
    <xf numFmtId="0" fontId="0" fillId="3" borderId="8" xfId="0" applyFill="1" applyBorder="1" applyAlignment="1">
      <alignment horizontal="center" vertical="center"/>
    </xf>
    <xf numFmtId="165" fontId="4" fillId="3" borderId="5" xfId="0" applyNumberFormat="1" applyFont="1" applyFill="1" applyBorder="1" applyAlignment="1">
      <alignment horizontal="center" vertical="center"/>
    </xf>
    <xf numFmtId="164" fontId="4" fillId="3" borderId="5" xfId="0" applyNumberFormat="1" applyFont="1" applyFill="1" applyBorder="1" applyAlignment="1">
      <alignment vertical="top" wrapText="1"/>
    </xf>
    <xf numFmtId="165" fontId="5" fillId="3" borderId="1" xfId="0" applyNumberFormat="1" applyFont="1" applyFill="1" applyBorder="1" applyAlignment="1">
      <alignment horizontal="center" vertical="center"/>
    </xf>
    <xf numFmtId="165" fontId="2" fillId="3" borderId="5" xfId="0" applyNumberFormat="1" applyFont="1" applyFill="1" applyBorder="1" applyAlignment="1">
      <alignment horizontal="center" vertical="center"/>
    </xf>
    <xf numFmtId="165" fontId="2" fillId="3" borderId="0" xfId="0" applyNumberFormat="1" applyFont="1" applyFill="1" applyAlignment="1">
      <alignment horizontal="center" vertical="center"/>
    </xf>
    <xf numFmtId="164" fontId="5" fillId="3" borderId="1" xfId="0" applyNumberFormat="1" applyFont="1" applyFill="1" applyBorder="1" applyAlignment="1">
      <alignment horizontal="center" vertical="top"/>
    </xf>
    <xf numFmtId="164" fontId="4" fillId="2" borderId="5" xfId="0" applyNumberFormat="1" applyFont="1" applyFill="1" applyBorder="1" applyAlignment="1">
      <alignment horizontal="center" vertical="center"/>
    </xf>
    <xf numFmtId="164" fontId="10" fillId="2" borderId="1" xfId="0" applyNumberFormat="1"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164" fontId="5" fillId="3" borderId="5" xfId="0" applyNumberFormat="1" applyFont="1" applyFill="1" applyBorder="1" applyAlignment="1">
      <alignment horizontal="center" vertical="top"/>
    </xf>
    <xf numFmtId="164" fontId="5" fillId="3" borderId="6" xfId="0" applyNumberFormat="1" applyFont="1" applyFill="1" applyBorder="1" applyAlignment="1">
      <alignment horizontal="center" vertical="top"/>
    </xf>
    <xf numFmtId="165" fontId="2" fillId="3" borderId="5" xfId="1" applyNumberFormat="1" applyFont="1" applyFill="1" applyBorder="1" applyAlignment="1">
      <alignment horizontal="center" vertical="top"/>
    </xf>
    <xf numFmtId="165" fontId="2" fillId="3" borderId="8" xfId="1" applyNumberFormat="1" applyFont="1" applyFill="1" applyBorder="1" applyAlignment="1">
      <alignment horizontal="center" vertical="top"/>
    </xf>
    <xf numFmtId="165" fontId="4" fillId="3" borderId="5" xfId="0" applyNumberFormat="1" applyFont="1" applyFill="1" applyBorder="1" applyAlignment="1">
      <alignment horizontal="center" vertical="center"/>
    </xf>
    <xf numFmtId="165" fontId="0" fillId="3" borderId="8" xfId="0" applyNumberFormat="1" applyFill="1" applyBorder="1" applyAlignment="1">
      <alignment horizontal="center" vertical="center"/>
    </xf>
    <xf numFmtId="165" fontId="3" fillId="3" borderId="5" xfId="0" applyNumberFormat="1" applyFont="1" applyFill="1" applyBorder="1" applyAlignment="1">
      <alignment horizontal="center" vertical="center"/>
    </xf>
    <xf numFmtId="165" fontId="2" fillId="3" borderId="5" xfId="0" applyNumberFormat="1" applyFont="1" applyFill="1" applyBorder="1" applyAlignment="1">
      <alignment horizontal="center" vertical="center"/>
    </xf>
    <xf numFmtId="165" fontId="2" fillId="3" borderId="8" xfId="0" applyNumberFormat="1" applyFont="1" applyFill="1" applyBorder="1" applyAlignment="1">
      <alignment horizontal="center" vertical="center"/>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xf>
    <xf numFmtId="164" fontId="2" fillId="2" borderId="4" xfId="0" applyNumberFormat="1" applyFont="1" applyFill="1" applyBorder="1" applyAlignment="1">
      <alignment horizontal="center" vertical="top"/>
    </xf>
    <xf numFmtId="165" fontId="5" fillId="2" borderId="5" xfId="1" applyNumberFormat="1" applyFont="1" applyFill="1" applyBorder="1" applyAlignment="1">
      <alignment horizontal="center" vertical="top"/>
    </xf>
    <xf numFmtId="165" fontId="5" fillId="2" borderId="8" xfId="1" applyNumberFormat="1" applyFont="1" applyFill="1" applyBorder="1" applyAlignment="1">
      <alignment horizontal="center" vertical="top"/>
    </xf>
    <xf numFmtId="9" fontId="3" fillId="2" borderId="5" xfId="1" applyFont="1" applyFill="1" applyBorder="1" applyAlignment="1">
      <alignment vertical="top"/>
    </xf>
    <xf numFmtId="9" fontId="3" fillId="2" borderId="8" xfId="1" applyFont="1" applyFill="1" applyBorder="1" applyAlignment="1">
      <alignment vertical="top"/>
    </xf>
    <xf numFmtId="164" fontId="11" fillId="3" borderId="5" xfId="0" applyNumberFormat="1" applyFont="1" applyFill="1" applyBorder="1" applyAlignment="1">
      <alignment vertical="top" wrapText="1"/>
    </xf>
    <xf numFmtId="0" fontId="15" fillId="3" borderId="6" xfId="0" applyFont="1" applyFill="1" applyBorder="1" applyAlignment="1">
      <alignment vertical="top" wrapText="1"/>
    </xf>
    <xf numFmtId="164" fontId="2" fillId="2" borderId="3" xfId="0" applyNumberFormat="1" applyFont="1" applyFill="1" applyBorder="1" applyAlignment="1">
      <alignment horizontal="center" vertical="top" wrapText="1"/>
    </xf>
    <xf numFmtId="164" fontId="2" fillId="2" borderId="4" xfId="0" applyNumberFormat="1" applyFont="1" applyFill="1" applyBorder="1" applyAlignment="1">
      <alignment horizontal="center" vertical="top" wrapText="1"/>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165" fontId="5" fillId="3" borderId="5" xfId="1" applyNumberFormat="1" applyFont="1" applyFill="1" applyBorder="1" applyAlignment="1">
      <alignment horizontal="center" vertical="top"/>
    </xf>
    <xf numFmtId="165" fontId="5" fillId="3" borderId="8" xfId="1" applyNumberFormat="1" applyFont="1" applyFill="1" applyBorder="1" applyAlignment="1">
      <alignment horizontal="center" vertical="top"/>
    </xf>
    <xf numFmtId="165" fontId="2" fillId="3" borderId="5" xfId="0" applyNumberFormat="1" applyFont="1" applyFill="1" applyBorder="1" applyAlignment="1">
      <alignment horizontal="center" vertical="top"/>
    </xf>
    <xf numFmtId="165" fontId="2" fillId="3" borderId="8" xfId="0" applyNumberFormat="1" applyFont="1" applyFill="1" applyBorder="1" applyAlignment="1">
      <alignment horizontal="center" vertical="top"/>
    </xf>
    <xf numFmtId="165" fontId="8" fillId="3" borderId="5" xfId="0" applyNumberFormat="1" applyFont="1" applyFill="1" applyBorder="1" applyAlignment="1">
      <alignment horizontal="center" vertical="top"/>
    </xf>
    <xf numFmtId="165" fontId="8" fillId="3" borderId="8" xfId="0" applyNumberFormat="1" applyFont="1" applyFill="1" applyBorder="1" applyAlignment="1">
      <alignment horizontal="center" vertical="top"/>
    </xf>
    <xf numFmtId="165" fontId="3" fillId="2" borderId="5" xfId="0" applyNumberFormat="1" applyFont="1" applyFill="1" applyBorder="1" applyAlignment="1">
      <alignment horizontal="center" vertical="center"/>
    </xf>
    <xf numFmtId="165" fontId="0" fillId="2" borderId="8" xfId="0" applyNumberForma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xf>
    <xf numFmtId="164" fontId="9" fillId="2" borderId="5" xfId="0" applyNumberFormat="1" applyFont="1" applyFill="1" applyBorder="1" applyAlignment="1">
      <alignment horizontal="center" vertical="center"/>
    </xf>
    <xf numFmtId="164" fontId="9" fillId="2" borderId="8" xfId="0" applyNumberFormat="1" applyFont="1" applyFill="1" applyBorder="1" applyAlignment="1">
      <alignment horizontal="center" vertical="center"/>
    </xf>
    <xf numFmtId="0" fontId="2" fillId="2" borderId="0" xfId="0" applyFont="1" applyFill="1" applyAlignment="1">
      <alignment horizontal="center" wrapText="1"/>
    </xf>
    <xf numFmtId="165" fontId="2" fillId="2" borderId="5" xfId="0" applyNumberFormat="1" applyFont="1" applyFill="1" applyBorder="1" applyAlignment="1">
      <alignment horizontal="center" vertical="center"/>
    </xf>
    <xf numFmtId="165" fontId="2" fillId="2" borderId="8" xfId="0" applyNumberFormat="1" applyFont="1" applyFill="1" applyBorder="1" applyAlignment="1">
      <alignment horizontal="center" vertical="center"/>
    </xf>
    <xf numFmtId="164" fontId="5" fillId="2" borderId="5" xfId="0" applyNumberFormat="1" applyFont="1" applyFill="1" applyBorder="1" applyAlignment="1">
      <alignment vertical="top" wrapText="1"/>
    </xf>
    <xf numFmtId="164" fontId="5" fillId="2" borderId="8" xfId="0" applyNumberFormat="1" applyFont="1" applyFill="1" applyBorder="1" applyAlignment="1">
      <alignment vertical="top" wrapText="1"/>
    </xf>
    <xf numFmtId="164" fontId="3" fillId="2" borderId="5" xfId="0" applyNumberFormat="1" applyFont="1" applyFill="1" applyBorder="1" applyAlignment="1">
      <alignment horizontal="left" vertical="top"/>
    </xf>
    <xf numFmtId="164" fontId="3" fillId="2" borderId="6" xfId="0" applyNumberFormat="1" applyFont="1" applyFill="1" applyBorder="1" applyAlignment="1">
      <alignment horizontal="left" vertical="top"/>
    </xf>
    <xf numFmtId="16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xf>
    <xf numFmtId="165" fontId="2" fillId="3" borderId="6"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5"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164" fontId="3" fillId="2" borderId="8" xfId="0" applyNumberFormat="1" applyFont="1" applyFill="1" applyBorder="1" applyAlignment="1">
      <alignment horizontal="left" vertical="top"/>
    </xf>
    <xf numFmtId="164" fontId="3" fillId="2" borderId="5" xfId="0" applyNumberFormat="1" applyFont="1" applyFill="1" applyBorder="1" applyAlignment="1">
      <alignment vertical="top" wrapText="1"/>
    </xf>
    <xf numFmtId="0" fontId="0" fillId="2" borderId="8" xfId="0" applyFill="1" applyBorder="1" applyAlignment="1">
      <alignment vertical="top" wrapText="1"/>
    </xf>
    <xf numFmtId="9" fontId="4" fillId="3" borderId="5" xfId="1" applyFont="1" applyFill="1" applyBorder="1" applyAlignment="1">
      <alignment horizontal="left" vertical="top" wrapText="1"/>
    </xf>
    <xf numFmtId="9" fontId="4" fillId="3" borderId="6" xfId="1" applyFont="1" applyFill="1" applyBorder="1" applyAlignment="1">
      <alignment horizontal="left" vertical="top" wrapText="1"/>
    </xf>
    <xf numFmtId="164" fontId="2" fillId="2" borderId="2" xfId="0" applyNumberFormat="1" applyFont="1" applyFill="1" applyBorder="1" applyAlignment="1">
      <alignment horizontal="center" vertical="top"/>
    </xf>
    <xf numFmtId="9" fontId="7" fillId="2" borderId="5" xfId="1" applyFont="1" applyFill="1" applyBorder="1" applyAlignment="1">
      <alignment horizontal="left" vertical="top" wrapText="1"/>
    </xf>
    <xf numFmtId="9" fontId="7" fillId="2" borderId="8" xfId="1" applyFont="1" applyFill="1" applyBorder="1" applyAlignment="1">
      <alignment horizontal="left" vertical="top" wrapText="1"/>
    </xf>
    <xf numFmtId="165" fontId="2" fillId="2" borderId="5" xfId="1" applyNumberFormat="1" applyFont="1" applyFill="1" applyBorder="1" applyAlignment="1">
      <alignment horizontal="center" vertical="top"/>
    </xf>
    <xf numFmtId="165" fontId="2" fillId="2" borderId="8" xfId="1" applyNumberFormat="1" applyFont="1" applyFill="1" applyBorder="1" applyAlignment="1">
      <alignment horizontal="center" vertical="top"/>
    </xf>
    <xf numFmtId="165" fontId="4" fillId="2" borderId="5" xfId="0" applyNumberFormat="1" applyFont="1" applyFill="1" applyBorder="1" applyAlignment="1">
      <alignment horizontal="center" vertical="top"/>
    </xf>
    <xf numFmtId="0" fontId="0" fillId="2" borderId="6" xfId="0" applyFill="1" applyBorder="1" applyAlignment="1">
      <alignment horizontal="center" vertical="top"/>
    </xf>
    <xf numFmtId="165" fontId="4" fillId="3" borderId="5" xfId="0" applyNumberFormat="1" applyFont="1" applyFill="1" applyBorder="1" applyAlignment="1">
      <alignment horizontal="center" vertical="top"/>
    </xf>
    <xf numFmtId="0" fontId="0" fillId="3" borderId="6" xfId="0" applyFill="1" applyBorder="1" applyAlignment="1">
      <alignment horizontal="center" vertical="top"/>
    </xf>
    <xf numFmtId="0" fontId="3" fillId="2" borderId="0" xfId="0" applyFont="1" applyFill="1" applyAlignment="1"/>
    <xf numFmtId="164" fontId="3" fillId="2" borderId="8" xfId="0" applyNumberFormat="1" applyFont="1" applyFill="1" applyBorder="1" applyAlignment="1">
      <alignment vertical="top" wrapText="1"/>
    </xf>
    <xf numFmtId="164" fontId="11" fillId="3" borderId="6" xfId="0" applyNumberFormat="1" applyFont="1" applyFill="1" applyBorder="1" applyAlignment="1">
      <alignment vertical="top" wrapText="1"/>
    </xf>
    <xf numFmtId="166" fontId="4" fillId="3" borderId="5" xfId="0" applyNumberFormat="1" applyFont="1" applyFill="1" applyBorder="1" applyAlignment="1">
      <alignment horizontal="center" vertical="center"/>
    </xf>
    <xf numFmtId="166" fontId="4" fillId="3" borderId="8" xfId="0" applyNumberFormat="1" applyFont="1" applyFill="1" applyBorder="1" applyAlignment="1">
      <alignment horizontal="center" vertical="center"/>
    </xf>
    <xf numFmtId="164" fontId="4" fillId="2" borderId="5" xfId="0" applyNumberFormat="1" applyFont="1" applyFill="1" applyBorder="1" applyAlignment="1">
      <alignment vertical="top" wrapText="1"/>
    </xf>
    <xf numFmtId="0" fontId="0" fillId="2" borderId="6" xfId="0" applyFill="1" applyBorder="1" applyAlignment="1">
      <alignment vertical="top" wrapText="1"/>
    </xf>
    <xf numFmtId="0" fontId="0" fillId="2" borderId="8" xfId="0" applyFill="1" applyBorder="1" applyAlignment="1">
      <alignment horizontal="left" vertical="top"/>
    </xf>
    <xf numFmtId="0" fontId="0" fillId="2" borderId="6" xfId="0" applyFill="1" applyBorder="1" applyAlignment="1">
      <alignment horizontal="left" vertical="top"/>
    </xf>
  </cellXfs>
  <cellStyles count="2">
    <cellStyle name="Обычный" xfId="0" builtinId="0"/>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98"/>
  <sheetViews>
    <sheetView tabSelected="1" zoomScale="80" zoomScaleNormal="80" zoomScaleSheetLayoutView="40" workbookViewId="0">
      <selection activeCell="Y14" sqref="Y14"/>
    </sheetView>
  </sheetViews>
  <sheetFormatPr defaultColWidth="9.140625" defaultRowHeight="16.5"/>
  <cols>
    <col min="1" max="1" width="6.28515625" style="1" customWidth="1"/>
    <col min="2" max="2" width="53.28515625" style="1" customWidth="1"/>
    <col min="3" max="3" width="14.7109375" style="15" customWidth="1"/>
    <col min="4" max="4" width="14.140625" style="15" customWidth="1"/>
    <col min="5" max="5" width="12.5703125" style="15" customWidth="1"/>
    <col min="6" max="6" width="0.140625" style="15" customWidth="1"/>
    <col min="7" max="7" width="11.85546875" style="15" customWidth="1"/>
    <col min="8" max="8" width="13.5703125" style="15" customWidth="1"/>
    <col min="9" max="9" width="12.28515625" style="15" customWidth="1"/>
    <col min="10" max="10" width="13.5703125" style="15" customWidth="1"/>
    <col min="11" max="11" width="2.85546875" style="15" hidden="1" customWidth="1"/>
    <col min="12" max="12" width="14.85546875" style="15" customWidth="1"/>
    <col min="13" max="13" width="11.42578125" style="16" customWidth="1"/>
    <col min="14" max="14" width="97.42578125" style="1" customWidth="1"/>
    <col min="15" max="15" width="7.42578125" style="1" hidden="1" customWidth="1"/>
    <col min="16" max="16" width="10.140625" style="1" hidden="1" customWidth="1"/>
    <col min="17" max="17" width="9.140625" style="1" hidden="1" customWidth="1"/>
    <col min="18" max="18" width="57.85546875" style="1" customWidth="1"/>
    <col min="19" max="16384" width="9.140625" style="1"/>
  </cols>
  <sheetData>
    <row r="1" spans="1:14" ht="24.75" customHeight="1">
      <c r="A1" s="170" t="s">
        <v>127</v>
      </c>
      <c r="B1" s="170"/>
      <c r="C1" s="170"/>
      <c r="D1" s="170"/>
      <c r="E1" s="170"/>
      <c r="F1" s="170"/>
      <c r="G1" s="170"/>
      <c r="H1" s="170"/>
      <c r="I1" s="170"/>
      <c r="J1" s="170"/>
      <c r="K1" s="170"/>
      <c r="L1" s="170"/>
      <c r="M1" s="170"/>
      <c r="N1" s="170"/>
    </row>
    <row r="2" spans="1:14" ht="15" customHeight="1">
      <c r="A2" s="2"/>
      <c r="B2" s="2"/>
      <c r="C2" s="3"/>
      <c r="D2" s="3"/>
      <c r="E2" s="3"/>
      <c r="F2" s="3"/>
      <c r="G2" s="3"/>
      <c r="H2" s="3"/>
      <c r="I2" s="3"/>
      <c r="J2" s="3"/>
      <c r="K2" s="3"/>
      <c r="L2" s="3"/>
      <c r="M2" s="3"/>
      <c r="N2" s="4" t="s">
        <v>1</v>
      </c>
    </row>
    <row r="3" spans="1:14" s="5" customFormat="1" ht="16.5" customHeight="1">
      <c r="A3" s="180" t="s">
        <v>0</v>
      </c>
      <c r="B3" s="180" t="s">
        <v>36</v>
      </c>
      <c r="C3" s="143" t="s">
        <v>35</v>
      </c>
      <c r="D3" s="152"/>
      <c r="E3" s="152"/>
      <c r="F3" s="152"/>
      <c r="G3" s="153"/>
      <c r="H3" s="143" t="s">
        <v>28</v>
      </c>
      <c r="I3" s="152"/>
      <c r="J3" s="152"/>
      <c r="K3" s="152"/>
      <c r="L3" s="153"/>
      <c r="M3" s="182" t="s">
        <v>146</v>
      </c>
      <c r="N3" s="180" t="s">
        <v>27</v>
      </c>
    </row>
    <row r="4" spans="1:14" s="5" customFormat="1" ht="85.15" customHeight="1">
      <c r="A4" s="181"/>
      <c r="B4" s="181"/>
      <c r="C4" s="44" t="s">
        <v>23</v>
      </c>
      <c r="D4" s="44" t="s">
        <v>24</v>
      </c>
      <c r="E4" s="44" t="s">
        <v>25</v>
      </c>
      <c r="F4" s="44"/>
      <c r="G4" s="44" t="s">
        <v>26</v>
      </c>
      <c r="H4" s="44" t="s">
        <v>23</v>
      </c>
      <c r="I4" s="44" t="s">
        <v>24</v>
      </c>
      <c r="J4" s="44" t="s">
        <v>25</v>
      </c>
      <c r="K4" s="44"/>
      <c r="L4" s="44" t="s">
        <v>26</v>
      </c>
      <c r="M4" s="183"/>
      <c r="N4" s="181"/>
    </row>
    <row r="5" spans="1:14">
      <c r="A5" s="6">
        <v>1</v>
      </c>
      <c r="B5" s="7">
        <v>2</v>
      </c>
      <c r="C5" s="8">
        <v>3</v>
      </c>
      <c r="D5" s="8">
        <v>4</v>
      </c>
      <c r="E5" s="8">
        <v>5</v>
      </c>
      <c r="F5" s="8"/>
      <c r="G5" s="8">
        <v>6</v>
      </c>
      <c r="H5" s="9">
        <v>7</v>
      </c>
      <c r="I5" s="8">
        <v>8</v>
      </c>
      <c r="J5" s="8">
        <v>9</v>
      </c>
      <c r="K5" s="8"/>
      <c r="L5" s="8">
        <v>10</v>
      </c>
      <c r="M5" s="8">
        <v>11</v>
      </c>
      <c r="N5" s="7" t="s">
        <v>145</v>
      </c>
    </row>
    <row r="6" spans="1:14" ht="16.5" customHeight="1">
      <c r="A6" s="131" t="s">
        <v>2</v>
      </c>
      <c r="B6" s="132"/>
      <c r="C6" s="132"/>
      <c r="D6" s="132"/>
      <c r="E6" s="132"/>
      <c r="F6" s="132"/>
      <c r="G6" s="132"/>
      <c r="H6" s="132"/>
      <c r="I6" s="132"/>
      <c r="J6" s="132"/>
      <c r="K6" s="132"/>
      <c r="L6" s="132"/>
      <c r="M6" s="132"/>
      <c r="N6" s="133"/>
    </row>
    <row r="7" spans="1:14" ht="69" customHeight="1">
      <c r="A7" s="34" t="s">
        <v>31</v>
      </c>
      <c r="B7" s="46" t="s">
        <v>37</v>
      </c>
      <c r="C7" s="47">
        <f>C8+C9</f>
        <v>7779</v>
      </c>
      <c r="D7" s="47">
        <f>D8+D9</f>
        <v>3738</v>
      </c>
      <c r="E7" s="47">
        <f>E8+E9</f>
        <v>1735</v>
      </c>
      <c r="F7" s="47"/>
      <c r="G7" s="47">
        <f>E7+D7+C7</f>
        <v>13252</v>
      </c>
      <c r="H7" s="105">
        <v>2921.7</v>
      </c>
      <c r="I7" s="105">
        <v>1934.5</v>
      </c>
      <c r="J7" s="105">
        <v>927</v>
      </c>
      <c r="K7" s="105"/>
      <c r="L7" s="105">
        <f>J7+I7+H7</f>
        <v>5783.2</v>
      </c>
      <c r="M7" s="105">
        <f>L7/G7*100</f>
        <v>43.640205252037426</v>
      </c>
      <c r="N7" s="10"/>
    </row>
    <row r="8" spans="1:14" ht="140.1" customHeight="1">
      <c r="A8" s="33" t="s">
        <v>88</v>
      </c>
      <c r="B8" s="48" t="s">
        <v>102</v>
      </c>
      <c r="C8" s="49">
        <v>6035.2</v>
      </c>
      <c r="D8" s="49">
        <v>420</v>
      </c>
      <c r="E8" s="50">
        <v>0</v>
      </c>
      <c r="F8" s="94"/>
      <c r="G8" s="129">
        <f>E8+D8+C8</f>
        <v>6455.2</v>
      </c>
      <c r="H8" s="108">
        <v>2511.4</v>
      </c>
      <c r="I8" s="108">
        <v>61.1</v>
      </c>
      <c r="J8" s="108"/>
      <c r="K8" s="108"/>
      <c r="L8" s="108">
        <f>J8+I8+H8+G8</f>
        <v>9027.7000000000007</v>
      </c>
      <c r="M8" s="105">
        <f t="shared" ref="M8:M9" si="0">L8/G8*100</f>
        <v>139.85159251456193</v>
      </c>
      <c r="N8" s="120" t="s">
        <v>163</v>
      </c>
    </row>
    <row r="9" spans="1:14" ht="115.5" customHeight="1">
      <c r="A9" s="34" t="s">
        <v>89</v>
      </c>
      <c r="B9" s="51" t="s">
        <v>38</v>
      </c>
      <c r="C9" s="52">
        <v>1743.8</v>
      </c>
      <c r="D9" s="53">
        <v>3318</v>
      </c>
      <c r="E9" s="53">
        <v>1735</v>
      </c>
      <c r="F9" s="53"/>
      <c r="G9" s="52">
        <f>E9+D9+C9</f>
        <v>6796.8</v>
      </c>
      <c r="H9" s="123">
        <v>410.3</v>
      </c>
      <c r="I9" s="123">
        <v>1873.4</v>
      </c>
      <c r="J9" s="123">
        <v>927</v>
      </c>
      <c r="K9" s="123"/>
      <c r="L9" s="123">
        <f>J9+I9+H9</f>
        <v>3210.7000000000003</v>
      </c>
      <c r="M9" s="109">
        <f t="shared" si="0"/>
        <v>47.238406308851225</v>
      </c>
      <c r="N9" s="120" t="s">
        <v>162</v>
      </c>
    </row>
    <row r="10" spans="1:14" ht="36.6" customHeight="1">
      <c r="A10" s="148" t="s">
        <v>14</v>
      </c>
      <c r="B10" s="190" t="s">
        <v>71</v>
      </c>
      <c r="C10" s="146">
        <v>198.7</v>
      </c>
      <c r="D10" s="146">
        <v>4132.3999999999996</v>
      </c>
      <c r="E10" s="192"/>
      <c r="F10" s="146"/>
      <c r="G10" s="146">
        <f>E10+D10+C10</f>
        <v>4331.0999999999995</v>
      </c>
      <c r="H10" s="160">
        <v>23.1</v>
      </c>
      <c r="I10" s="158">
        <v>2612.6999999999998</v>
      </c>
      <c r="J10" s="156"/>
      <c r="K10" s="136"/>
      <c r="L10" s="136">
        <f>J10+I10+H10</f>
        <v>2635.7999999999997</v>
      </c>
      <c r="M10" s="134">
        <v>60.9</v>
      </c>
      <c r="N10" s="187" t="s">
        <v>161</v>
      </c>
    </row>
    <row r="11" spans="1:14" ht="285.95" customHeight="1">
      <c r="A11" s="149"/>
      <c r="B11" s="191"/>
      <c r="C11" s="147"/>
      <c r="D11" s="147"/>
      <c r="E11" s="193"/>
      <c r="F11" s="147"/>
      <c r="G11" s="147"/>
      <c r="H11" s="161"/>
      <c r="I11" s="159"/>
      <c r="J11" s="157"/>
      <c r="K11" s="137"/>
      <c r="L11" s="137"/>
      <c r="M11" s="135"/>
      <c r="N11" s="188"/>
    </row>
    <row r="12" spans="1:14" ht="21" customHeight="1">
      <c r="A12" s="177" t="s">
        <v>3</v>
      </c>
      <c r="B12" s="178"/>
      <c r="C12" s="178"/>
      <c r="D12" s="178"/>
      <c r="E12" s="178"/>
      <c r="F12" s="178"/>
      <c r="G12" s="178"/>
      <c r="H12" s="178"/>
      <c r="I12" s="178"/>
      <c r="J12" s="178"/>
      <c r="K12" s="178"/>
      <c r="L12" s="178"/>
      <c r="M12" s="178"/>
      <c r="N12" s="178"/>
    </row>
    <row r="13" spans="1:14" ht="75.599999999999994" customHeight="1">
      <c r="A13" s="35" t="s">
        <v>72</v>
      </c>
      <c r="B13" s="54" t="s">
        <v>39</v>
      </c>
      <c r="C13" s="55">
        <v>460</v>
      </c>
      <c r="D13" s="55">
        <v>950</v>
      </c>
      <c r="E13" s="55"/>
      <c r="F13" s="55"/>
      <c r="G13" s="55">
        <f>E13+D13+C13</f>
        <v>1410</v>
      </c>
      <c r="H13" s="90">
        <v>62.1</v>
      </c>
      <c r="I13" s="90">
        <v>950</v>
      </c>
      <c r="J13" s="90"/>
      <c r="K13" s="90"/>
      <c r="L13" s="90">
        <f>J13+I13+H13</f>
        <v>1012.1</v>
      </c>
      <c r="M13" s="128">
        <f>L13/G13*100</f>
        <v>71.780141843971634</v>
      </c>
      <c r="N13" s="89" t="s">
        <v>160</v>
      </c>
    </row>
    <row r="14" spans="1:14" ht="164.45" customHeight="1">
      <c r="A14" s="35" t="s">
        <v>15</v>
      </c>
      <c r="B14" s="54" t="s">
        <v>41</v>
      </c>
      <c r="C14" s="55">
        <v>145</v>
      </c>
      <c r="D14" s="55">
        <v>50</v>
      </c>
      <c r="E14" s="55"/>
      <c r="F14" s="90"/>
      <c r="G14" s="55">
        <f>E14+D14+C14</f>
        <v>195</v>
      </c>
      <c r="H14" s="90">
        <v>49.9</v>
      </c>
      <c r="I14" s="90"/>
      <c r="J14" s="90"/>
      <c r="K14" s="90"/>
      <c r="L14" s="90">
        <v>49.9</v>
      </c>
      <c r="M14" s="128">
        <f>L14/G14*100</f>
        <v>25.589743589743591</v>
      </c>
      <c r="N14" s="102" t="s">
        <v>166</v>
      </c>
    </row>
    <row r="15" spans="1:14">
      <c r="A15" s="143" t="s">
        <v>4</v>
      </c>
      <c r="B15" s="144"/>
      <c r="C15" s="144"/>
      <c r="D15" s="144"/>
      <c r="E15" s="144"/>
      <c r="F15" s="144"/>
      <c r="G15" s="144"/>
      <c r="H15" s="144"/>
      <c r="I15" s="144"/>
      <c r="J15" s="144"/>
      <c r="K15" s="144"/>
      <c r="L15" s="144"/>
      <c r="M15" s="144"/>
      <c r="N15" s="145"/>
    </row>
    <row r="16" spans="1:14" ht="103.9" customHeight="1">
      <c r="A16" s="175" t="s">
        <v>33</v>
      </c>
      <c r="B16" s="173" t="s">
        <v>103</v>
      </c>
      <c r="C16" s="171">
        <v>62175.5</v>
      </c>
      <c r="D16" s="171">
        <v>1038</v>
      </c>
      <c r="E16" s="171"/>
      <c r="F16" s="171"/>
      <c r="G16" s="171">
        <f>E16+D16+C16</f>
        <v>63213.5</v>
      </c>
      <c r="H16" s="141">
        <v>32314.799999999999</v>
      </c>
      <c r="I16" s="141">
        <v>474.4</v>
      </c>
      <c r="J16" s="141"/>
      <c r="K16" s="141"/>
      <c r="L16" s="141">
        <f>J16+I16+H16</f>
        <v>32789.199999999997</v>
      </c>
      <c r="M16" s="141">
        <f>L16/G16*100</f>
        <v>51.87056562284954</v>
      </c>
      <c r="N16" s="150" t="s">
        <v>159</v>
      </c>
    </row>
    <row r="17" spans="1:18" ht="194.1" customHeight="1">
      <c r="A17" s="176"/>
      <c r="B17" s="174"/>
      <c r="C17" s="172"/>
      <c r="D17" s="172"/>
      <c r="E17" s="172"/>
      <c r="F17" s="172"/>
      <c r="G17" s="172"/>
      <c r="H17" s="142"/>
      <c r="I17" s="142"/>
      <c r="J17" s="142"/>
      <c r="K17" s="142"/>
      <c r="L17" s="142"/>
      <c r="M17" s="179"/>
      <c r="N17" s="151"/>
    </row>
    <row r="18" spans="1:18" ht="19.5" customHeight="1">
      <c r="A18" s="143" t="s">
        <v>34</v>
      </c>
      <c r="B18" s="144"/>
      <c r="C18" s="144"/>
      <c r="D18" s="144"/>
      <c r="E18" s="144"/>
      <c r="F18" s="144"/>
      <c r="G18" s="144"/>
      <c r="H18" s="144"/>
      <c r="I18" s="144"/>
      <c r="J18" s="144"/>
      <c r="K18" s="144"/>
      <c r="L18" s="144"/>
      <c r="M18" s="144"/>
      <c r="N18" s="145"/>
    </row>
    <row r="19" spans="1:18" ht="68.099999999999994" customHeight="1">
      <c r="A19" s="41" t="s">
        <v>73</v>
      </c>
      <c r="B19" s="56" t="s">
        <v>101</v>
      </c>
      <c r="C19" s="57">
        <v>973.9</v>
      </c>
      <c r="D19" s="57"/>
      <c r="E19" s="57"/>
      <c r="F19" s="57"/>
      <c r="G19" s="57">
        <f>E19+D19+C19</f>
        <v>973.9</v>
      </c>
      <c r="H19" s="126">
        <v>156.80000000000001</v>
      </c>
      <c r="I19" s="126"/>
      <c r="J19" s="126"/>
      <c r="K19" s="126"/>
      <c r="L19" s="126">
        <v>156.80000000000001</v>
      </c>
      <c r="M19" s="127">
        <f>L19/G19*100</f>
        <v>16.100215627887877</v>
      </c>
      <c r="N19" s="89" t="s">
        <v>158</v>
      </c>
    </row>
    <row r="20" spans="1:18" ht="18" customHeight="1">
      <c r="A20" s="143" t="s">
        <v>5</v>
      </c>
      <c r="B20" s="144"/>
      <c r="C20" s="144"/>
      <c r="D20" s="144"/>
      <c r="E20" s="144"/>
      <c r="F20" s="144"/>
      <c r="G20" s="144"/>
      <c r="H20" s="144"/>
      <c r="I20" s="144"/>
      <c r="J20" s="144"/>
      <c r="K20" s="144"/>
      <c r="L20" s="144"/>
      <c r="M20" s="144"/>
      <c r="N20" s="145"/>
    </row>
    <row r="21" spans="1:18" ht="55.5" customHeight="1">
      <c r="A21" s="35" t="s">
        <v>16</v>
      </c>
      <c r="B21" s="59" t="s">
        <v>40</v>
      </c>
      <c r="C21" s="60">
        <f>C22+C28+C31</f>
        <v>163048.1</v>
      </c>
      <c r="D21" s="58">
        <f>D22+D28+D31</f>
        <v>419219</v>
      </c>
      <c r="E21" s="57"/>
      <c r="F21" s="57"/>
      <c r="G21" s="60">
        <f>G22+G28+G31</f>
        <v>582267.1</v>
      </c>
      <c r="H21" s="125">
        <f>H22+H28+H31</f>
        <v>78908.2</v>
      </c>
      <c r="I21" s="125">
        <f>I22+I28+I31</f>
        <v>252612</v>
      </c>
      <c r="J21" s="125"/>
      <c r="K21" s="125"/>
      <c r="L21" s="125">
        <f>L22+L28+L31</f>
        <v>331520.2</v>
      </c>
      <c r="M21" s="125">
        <f>L21/G21*100</f>
        <v>56.93610372284472</v>
      </c>
      <c r="N21" s="124"/>
    </row>
    <row r="22" spans="1:18" ht="403.5" customHeight="1">
      <c r="A22" s="175" t="s">
        <v>90</v>
      </c>
      <c r="B22" s="203" t="s">
        <v>106</v>
      </c>
      <c r="C22" s="194">
        <v>125496.7</v>
      </c>
      <c r="D22" s="194">
        <v>419219</v>
      </c>
      <c r="E22" s="194"/>
      <c r="F22" s="194"/>
      <c r="G22" s="194">
        <f>E22+D22+C22</f>
        <v>544715.69999999995</v>
      </c>
      <c r="H22" s="196">
        <v>58165.599999999999</v>
      </c>
      <c r="I22" s="196">
        <v>252612</v>
      </c>
      <c r="J22" s="196"/>
      <c r="K22" s="196"/>
      <c r="L22" s="196">
        <f>J22+I22+H22</f>
        <v>310777.59999999998</v>
      </c>
      <c r="M22" s="196">
        <f>L22/G22*100</f>
        <v>57.053174711138311</v>
      </c>
      <c r="N22" s="89" t="s">
        <v>157</v>
      </c>
    </row>
    <row r="23" spans="1:18" ht="379.5" customHeight="1">
      <c r="A23" s="205"/>
      <c r="B23" s="186"/>
      <c r="C23" s="195"/>
      <c r="D23" s="195"/>
      <c r="E23" s="195"/>
      <c r="F23" s="195"/>
      <c r="G23" s="195"/>
      <c r="H23" s="197"/>
      <c r="I23" s="197"/>
      <c r="J23" s="197"/>
      <c r="K23" s="197"/>
      <c r="L23" s="197"/>
      <c r="M23" s="197"/>
      <c r="N23" s="89" t="s">
        <v>156</v>
      </c>
    </row>
    <row r="24" spans="1:18" ht="348.6" customHeight="1">
      <c r="A24" s="206"/>
      <c r="B24" s="204"/>
      <c r="C24" s="61"/>
      <c r="D24" s="61"/>
      <c r="E24" s="61"/>
      <c r="F24" s="61"/>
      <c r="G24" s="61"/>
      <c r="H24" s="121"/>
      <c r="I24" s="121"/>
      <c r="J24" s="121"/>
      <c r="K24" s="121"/>
      <c r="L24" s="121"/>
      <c r="M24" s="121"/>
      <c r="N24" s="89" t="s">
        <v>155</v>
      </c>
    </row>
    <row r="25" spans="1:18" ht="342.6" customHeight="1">
      <c r="A25" s="62"/>
      <c r="B25" s="45"/>
      <c r="C25" s="63"/>
      <c r="D25" s="63"/>
      <c r="E25" s="63"/>
      <c r="F25" s="63"/>
      <c r="G25" s="63"/>
      <c r="H25" s="122"/>
      <c r="I25" s="122"/>
      <c r="J25" s="122"/>
      <c r="K25" s="122"/>
      <c r="L25" s="122"/>
      <c r="M25" s="122"/>
      <c r="N25" s="89" t="s">
        <v>154</v>
      </c>
      <c r="R25" s="18"/>
    </row>
    <row r="26" spans="1:18" ht="376.5" customHeight="1">
      <c r="A26" s="62"/>
      <c r="B26" s="45"/>
      <c r="C26" s="63"/>
      <c r="D26" s="63"/>
      <c r="E26" s="63"/>
      <c r="F26" s="63"/>
      <c r="G26" s="63"/>
      <c r="H26" s="122"/>
      <c r="I26" s="122"/>
      <c r="J26" s="122"/>
      <c r="K26" s="122"/>
      <c r="L26" s="122"/>
      <c r="M26" s="122"/>
      <c r="N26" s="89" t="s">
        <v>153</v>
      </c>
    </row>
    <row r="27" spans="1:18" ht="74.45" customHeight="1">
      <c r="A27" s="62"/>
      <c r="B27" s="45"/>
      <c r="C27" s="63"/>
      <c r="D27" s="63"/>
      <c r="E27" s="63"/>
      <c r="F27" s="63"/>
      <c r="G27" s="63"/>
      <c r="H27" s="122"/>
      <c r="I27" s="122"/>
      <c r="J27" s="122"/>
      <c r="K27" s="122"/>
      <c r="L27" s="122"/>
      <c r="M27" s="122"/>
      <c r="N27" s="89" t="s">
        <v>151</v>
      </c>
    </row>
    <row r="28" spans="1:18" ht="294" customHeight="1">
      <c r="A28" s="175" t="s">
        <v>91</v>
      </c>
      <c r="B28" s="185" t="s">
        <v>107</v>
      </c>
      <c r="C28" s="162">
        <v>37350.400000000001</v>
      </c>
      <c r="D28" s="162"/>
      <c r="E28" s="162"/>
      <c r="F28" s="162"/>
      <c r="G28" s="162">
        <f>E28+D28+C28</f>
        <v>37350.400000000001</v>
      </c>
      <c r="H28" s="140">
        <v>20679.2</v>
      </c>
      <c r="I28" s="140"/>
      <c r="J28" s="140"/>
      <c r="K28" s="140"/>
      <c r="L28" s="138">
        <f>J28+I28+H28</f>
        <v>20679.2</v>
      </c>
      <c r="M28" s="138">
        <f>L28/G28*100</f>
        <v>55.365404386566141</v>
      </c>
      <c r="N28" s="113" t="s">
        <v>152</v>
      </c>
    </row>
    <row r="29" spans="1:18" ht="76.5" hidden="1" customHeight="1">
      <c r="A29" s="184"/>
      <c r="B29" s="186"/>
      <c r="C29" s="163"/>
      <c r="D29" s="163"/>
      <c r="E29" s="163"/>
      <c r="F29" s="163"/>
      <c r="G29" s="163"/>
      <c r="H29" s="139"/>
      <c r="I29" s="139"/>
      <c r="J29" s="139"/>
      <c r="K29" s="139"/>
      <c r="L29" s="139"/>
      <c r="M29" s="139"/>
      <c r="N29" s="119"/>
    </row>
    <row r="30" spans="1:18" ht="2.1" hidden="1" customHeight="1">
      <c r="A30" s="184"/>
      <c r="B30" s="186"/>
      <c r="C30" s="163"/>
      <c r="D30" s="163"/>
      <c r="E30" s="163"/>
      <c r="F30" s="163"/>
      <c r="G30" s="163"/>
      <c r="H30" s="139"/>
      <c r="I30" s="139"/>
      <c r="J30" s="139"/>
      <c r="K30" s="139"/>
      <c r="L30" s="139"/>
      <c r="M30" s="139"/>
      <c r="N30" s="124"/>
    </row>
    <row r="31" spans="1:18" ht="166.5" customHeight="1">
      <c r="A31" s="35" t="s">
        <v>92</v>
      </c>
      <c r="B31" s="32" t="s">
        <v>42</v>
      </c>
      <c r="C31" s="64">
        <v>201</v>
      </c>
      <c r="D31" s="65"/>
      <c r="E31" s="64"/>
      <c r="F31" s="64"/>
      <c r="G31" s="64">
        <f>E31+D31+C31</f>
        <v>201</v>
      </c>
      <c r="H31" s="92">
        <v>63.4</v>
      </c>
      <c r="I31" s="92"/>
      <c r="J31" s="92"/>
      <c r="K31" s="92"/>
      <c r="L31" s="92">
        <f>H31</f>
        <v>63.4</v>
      </c>
      <c r="M31" s="92">
        <f>L31/G31*100</f>
        <v>31.542288557213933</v>
      </c>
      <c r="N31" s="120" t="s">
        <v>150</v>
      </c>
    </row>
    <row r="32" spans="1:18" ht="17.25" customHeight="1">
      <c r="A32" s="143" t="s">
        <v>53</v>
      </c>
      <c r="B32" s="144"/>
      <c r="C32" s="144"/>
      <c r="D32" s="144"/>
      <c r="E32" s="144"/>
      <c r="F32" s="144"/>
      <c r="G32" s="144"/>
      <c r="H32" s="144"/>
      <c r="I32" s="144"/>
      <c r="J32" s="144"/>
      <c r="K32" s="144"/>
      <c r="L32" s="144"/>
      <c r="M32" s="144"/>
      <c r="N32" s="145"/>
    </row>
    <row r="33" spans="1:18" ht="37.15" customHeight="1">
      <c r="A33" s="41" t="s">
        <v>17</v>
      </c>
      <c r="B33" s="66" t="s">
        <v>43</v>
      </c>
      <c r="C33" s="55">
        <f>C34+C35+C36+C37+C38</f>
        <v>41898</v>
      </c>
      <c r="D33" s="55">
        <f>D34+D35+D36+D37+D38</f>
        <v>49.2</v>
      </c>
      <c r="E33" s="55">
        <f>E34+E35+E36+E37+E38</f>
        <v>323.89999999999998</v>
      </c>
      <c r="F33" s="55"/>
      <c r="G33" s="55">
        <f>G34+G35+G36+G37+G38</f>
        <v>42271.1</v>
      </c>
      <c r="H33" s="90">
        <f>H34+H35+H36+H37+H38</f>
        <v>20453.7</v>
      </c>
      <c r="I33" s="118"/>
      <c r="J33" s="90">
        <f>J34+J35+J36+J37+J38</f>
        <v>150</v>
      </c>
      <c r="K33" s="118"/>
      <c r="L33" s="90">
        <f>L34+L35+L36+L37+L38</f>
        <v>20603.7</v>
      </c>
      <c r="M33" s="90">
        <f>L33/G33*100</f>
        <v>48.741811781571812</v>
      </c>
      <c r="N33" s="119"/>
    </row>
    <row r="34" spans="1:18" ht="263.45" customHeight="1">
      <c r="A34" s="41" t="s">
        <v>74</v>
      </c>
      <c r="B34" s="67" t="s">
        <v>44</v>
      </c>
      <c r="C34" s="68">
        <v>11733.3</v>
      </c>
      <c r="D34" s="68">
        <v>49.2</v>
      </c>
      <c r="E34" s="68">
        <v>242.9</v>
      </c>
      <c r="F34" s="69"/>
      <c r="G34" s="68">
        <f>E34+D34+C34</f>
        <v>12025.4</v>
      </c>
      <c r="H34" s="115">
        <v>5730.6</v>
      </c>
      <c r="I34" s="116"/>
      <c r="J34" s="116">
        <v>100</v>
      </c>
      <c r="K34" s="117"/>
      <c r="L34" s="115">
        <f>J34+I34+H34</f>
        <v>5830.6</v>
      </c>
      <c r="M34" s="116">
        <f>L34/G34*100</f>
        <v>48.485705257205588</v>
      </c>
      <c r="N34" s="89" t="s">
        <v>149</v>
      </c>
    </row>
    <row r="35" spans="1:18" ht="376.5" customHeight="1">
      <c r="A35" s="41" t="s">
        <v>75</v>
      </c>
      <c r="B35" s="51" t="s">
        <v>108</v>
      </c>
      <c r="C35" s="64">
        <v>17078.900000000001</v>
      </c>
      <c r="D35" s="64"/>
      <c r="E35" s="64">
        <v>81</v>
      </c>
      <c r="F35" s="64"/>
      <c r="G35" s="64">
        <f>E35+D35+C35</f>
        <v>17159.900000000001</v>
      </c>
      <c r="H35" s="96">
        <v>8880.9</v>
      </c>
      <c r="I35" s="96"/>
      <c r="J35" s="96">
        <v>50</v>
      </c>
      <c r="K35" s="96"/>
      <c r="L35" s="96">
        <f>K35+J35+I35+H35</f>
        <v>8930.9</v>
      </c>
      <c r="M35" s="96"/>
      <c r="N35" s="89" t="s">
        <v>147</v>
      </c>
      <c r="R35" s="5" t="s">
        <v>148</v>
      </c>
    </row>
    <row r="36" spans="1:18" ht="107.45" customHeight="1">
      <c r="A36" s="41" t="s">
        <v>76</v>
      </c>
      <c r="B36" s="51" t="s">
        <v>109</v>
      </c>
      <c r="C36" s="64">
        <v>172</v>
      </c>
      <c r="D36" s="64"/>
      <c r="E36" s="64"/>
      <c r="F36" s="60"/>
      <c r="G36" s="64">
        <f>E36+D36+C36</f>
        <v>172</v>
      </c>
      <c r="H36" s="96">
        <v>0</v>
      </c>
      <c r="I36" s="96"/>
      <c r="J36" s="96"/>
      <c r="K36" s="96"/>
      <c r="L36" s="96">
        <v>0</v>
      </c>
      <c r="M36" s="96">
        <v>0</v>
      </c>
      <c r="N36" s="89" t="s">
        <v>122</v>
      </c>
    </row>
    <row r="37" spans="1:18" ht="114.95" customHeight="1">
      <c r="A37" s="41" t="s">
        <v>77</v>
      </c>
      <c r="B37" s="70" t="s">
        <v>111</v>
      </c>
      <c r="C37" s="64">
        <v>11567.1</v>
      </c>
      <c r="D37" s="64"/>
      <c r="E37" s="64"/>
      <c r="F37" s="64"/>
      <c r="G37" s="64">
        <f>E37+D37+C37</f>
        <v>11567.1</v>
      </c>
      <c r="H37" s="92">
        <v>5327.2</v>
      </c>
      <c r="I37" s="92"/>
      <c r="J37" s="92"/>
      <c r="K37" s="92"/>
      <c r="L37" s="92">
        <v>5327.2</v>
      </c>
      <c r="M37" s="92"/>
      <c r="N37" s="89" t="s">
        <v>144</v>
      </c>
      <c r="R37" s="114"/>
    </row>
    <row r="38" spans="1:18" ht="105" customHeight="1">
      <c r="A38" s="41" t="s">
        <v>78</v>
      </c>
      <c r="B38" s="71" t="s">
        <v>110</v>
      </c>
      <c r="C38" s="64">
        <v>1346.7</v>
      </c>
      <c r="D38" s="64"/>
      <c r="E38" s="60"/>
      <c r="F38" s="60"/>
      <c r="G38" s="64">
        <f>E38+D38+C38</f>
        <v>1346.7</v>
      </c>
      <c r="H38" s="96">
        <v>515</v>
      </c>
      <c r="I38" s="96"/>
      <c r="J38" s="96"/>
      <c r="K38" s="96"/>
      <c r="L38" s="96">
        <v>515</v>
      </c>
      <c r="M38" s="96"/>
      <c r="N38" s="89" t="s">
        <v>143</v>
      </c>
    </row>
    <row r="39" spans="1:18" ht="15.75" customHeight="1">
      <c r="A39" s="143" t="s">
        <v>6</v>
      </c>
      <c r="B39" s="144"/>
      <c r="C39" s="144"/>
      <c r="D39" s="144"/>
      <c r="E39" s="144"/>
      <c r="F39" s="144"/>
      <c r="G39" s="144"/>
      <c r="H39" s="144"/>
      <c r="I39" s="144"/>
      <c r="J39" s="144"/>
      <c r="K39" s="144"/>
      <c r="L39" s="144"/>
      <c r="M39" s="144"/>
      <c r="N39" s="145"/>
    </row>
    <row r="40" spans="1:18" ht="161.44999999999999" customHeight="1">
      <c r="A40" s="35" t="s">
        <v>79</v>
      </c>
      <c r="B40" s="59" t="s">
        <v>45</v>
      </c>
      <c r="C40" s="42">
        <v>409.3</v>
      </c>
      <c r="D40" s="72"/>
      <c r="E40" s="73"/>
      <c r="F40" s="42"/>
      <c r="G40" s="42">
        <f>E40+D40+C40</f>
        <v>409.3</v>
      </c>
      <c r="H40" s="112">
        <v>132.6</v>
      </c>
      <c r="I40" s="112"/>
      <c r="J40" s="112"/>
      <c r="K40" s="112"/>
      <c r="L40" s="112">
        <f>SUM(H40:K40)</f>
        <v>132.6</v>
      </c>
      <c r="M40" s="112"/>
      <c r="N40" s="113" t="s">
        <v>142</v>
      </c>
    </row>
    <row r="41" spans="1:18">
      <c r="A41" s="143" t="s">
        <v>7</v>
      </c>
      <c r="B41" s="144"/>
      <c r="C41" s="144"/>
      <c r="D41" s="144"/>
      <c r="E41" s="144"/>
      <c r="F41" s="144"/>
      <c r="G41" s="144"/>
      <c r="H41" s="144"/>
      <c r="I41" s="144"/>
      <c r="J41" s="144"/>
      <c r="K41" s="144"/>
      <c r="L41" s="144"/>
      <c r="M41" s="144"/>
      <c r="N41" s="145"/>
    </row>
    <row r="42" spans="1:18" ht="131.1" customHeight="1">
      <c r="A42" s="35" t="s">
        <v>18</v>
      </c>
      <c r="B42" s="59" t="s">
        <v>46</v>
      </c>
      <c r="C42" s="55">
        <v>1106.9000000000001</v>
      </c>
      <c r="D42" s="55"/>
      <c r="E42" s="55"/>
      <c r="F42" s="55"/>
      <c r="G42" s="55">
        <f>E42+D42+C42</f>
        <v>1106.9000000000001</v>
      </c>
      <c r="H42" s="90">
        <v>503.1</v>
      </c>
      <c r="I42" s="90"/>
      <c r="J42" s="90"/>
      <c r="K42" s="90"/>
      <c r="L42" s="90">
        <f>K42+J42+I42+H42</f>
        <v>503.1</v>
      </c>
      <c r="M42" s="90"/>
      <c r="N42" s="89" t="s">
        <v>128</v>
      </c>
    </row>
    <row r="43" spans="1:18" ht="18" customHeight="1">
      <c r="A43" s="143" t="s">
        <v>52</v>
      </c>
      <c r="B43" s="144"/>
      <c r="C43" s="144"/>
      <c r="D43" s="144"/>
      <c r="E43" s="144"/>
      <c r="F43" s="144"/>
      <c r="G43" s="144"/>
      <c r="H43" s="144"/>
      <c r="I43" s="144"/>
      <c r="J43" s="144"/>
      <c r="K43" s="144"/>
      <c r="L43" s="144"/>
      <c r="M43" s="144"/>
      <c r="N43" s="145"/>
    </row>
    <row r="44" spans="1:18" ht="92.1" customHeight="1">
      <c r="A44" s="35" t="s">
        <v>19</v>
      </c>
      <c r="B44" s="59" t="s">
        <v>47</v>
      </c>
      <c r="C44" s="60">
        <v>390</v>
      </c>
      <c r="D44" s="64"/>
      <c r="E44" s="60"/>
      <c r="F44" s="64"/>
      <c r="G44" s="60">
        <f>E44+D44+C44</f>
        <v>390</v>
      </c>
      <c r="H44" s="88">
        <v>143.80000000000001</v>
      </c>
      <c r="I44" s="88"/>
      <c r="J44" s="88"/>
      <c r="K44" s="88"/>
      <c r="L44" s="88">
        <v>143.80000000000001</v>
      </c>
      <c r="M44" s="88"/>
      <c r="N44" s="91" t="s">
        <v>130</v>
      </c>
    </row>
    <row r="45" spans="1:18" ht="34.5" customHeight="1">
      <c r="A45" s="35" t="s">
        <v>80</v>
      </c>
      <c r="B45" s="54" t="s">
        <v>48</v>
      </c>
      <c r="C45" s="40">
        <f>C46+C47+C48+C49</f>
        <v>5753.1</v>
      </c>
      <c r="D45" s="40">
        <f>D46+D47+D48+D49</f>
        <v>76747</v>
      </c>
      <c r="E45" s="40">
        <f>E46+E47+E48+E49</f>
        <v>5620</v>
      </c>
      <c r="F45" s="40"/>
      <c r="G45" s="40">
        <f>G46+G47+G48+G49</f>
        <v>88120.1</v>
      </c>
      <c r="H45" s="60">
        <f>H46+H47+H48+H49</f>
        <v>1970.5</v>
      </c>
      <c r="I45" s="60">
        <f>I46+I47+I48+I49</f>
        <v>28683.5</v>
      </c>
      <c r="J45" s="60">
        <f>J46+J47+J48+J49</f>
        <v>5620</v>
      </c>
      <c r="K45" s="60"/>
      <c r="L45" s="60">
        <f>L46+L47+L48+L49</f>
        <v>36274</v>
      </c>
      <c r="M45" s="60"/>
      <c r="N45" s="130"/>
    </row>
    <row r="46" spans="1:18" ht="192" customHeight="1">
      <c r="A46" s="35" t="s">
        <v>93</v>
      </c>
      <c r="B46" s="51" t="s">
        <v>49</v>
      </c>
      <c r="C46" s="64">
        <v>984</v>
      </c>
      <c r="D46" s="64"/>
      <c r="E46" s="64"/>
      <c r="F46" s="64"/>
      <c r="G46" s="64">
        <f>E46+D46+C46</f>
        <v>984</v>
      </c>
      <c r="H46" s="92">
        <v>166.8</v>
      </c>
      <c r="I46" s="92"/>
      <c r="J46" s="92"/>
      <c r="K46" s="92"/>
      <c r="L46" s="92">
        <f>K46+J46+I46+H46</f>
        <v>166.8</v>
      </c>
      <c r="M46" s="92"/>
      <c r="N46" s="91" t="s">
        <v>129</v>
      </c>
    </row>
    <row r="47" spans="1:18" ht="128.1" customHeight="1">
      <c r="A47" s="35" t="s">
        <v>94</v>
      </c>
      <c r="B47" s="51" t="s">
        <v>50</v>
      </c>
      <c r="C47" s="64">
        <v>10</v>
      </c>
      <c r="D47" s="64">
        <v>68040</v>
      </c>
      <c r="E47" s="64">
        <v>5620</v>
      </c>
      <c r="F47" s="64"/>
      <c r="G47" s="64">
        <f>E47+D47+C47</f>
        <v>73670</v>
      </c>
      <c r="H47" s="93"/>
      <c r="I47" s="92">
        <v>23575.4</v>
      </c>
      <c r="J47" s="92">
        <v>5620</v>
      </c>
      <c r="K47" s="92"/>
      <c r="L47" s="92">
        <f>K47+J47+I47+H47</f>
        <v>29195.4</v>
      </c>
      <c r="M47" s="92"/>
      <c r="N47" s="89" t="s">
        <v>132</v>
      </c>
    </row>
    <row r="48" spans="1:18" ht="137.1" customHeight="1">
      <c r="A48" s="35" t="s">
        <v>95</v>
      </c>
      <c r="B48" s="51" t="s">
        <v>51</v>
      </c>
      <c r="C48" s="64">
        <v>1964.1</v>
      </c>
      <c r="D48" s="64"/>
      <c r="E48" s="64"/>
      <c r="F48" s="64"/>
      <c r="G48" s="64">
        <f>E48+D48+C48</f>
        <v>1964.1</v>
      </c>
      <c r="H48" s="92">
        <v>1016.2</v>
      </c>
      <c r="I48" s="92"/>
      <c r="J48" s="92"/>
      <c r="K48" s="92"/>
      <c r="L48" s="92">
        <f>K48+J48+I48+H48</f>
        <v>1016.2</v>
      </c>
      <c r="M48" s="92"/>
      <c r="N48" s="89" t="s">
        <v>131</v>
      </c>
    </row>
    <row r="49" spans="1:14" ht="101.45" customHeight="1">
      <c r="A49" s="36" t="s">
        <v>112</v>
      </c>
      <c r="B49" s="74" t="s">
        <v>113</v>
      </c>
      <c r="C49" s="64">
        <v>2795</v>
      </c>
      <c r="D49" s="64">
        <v>8707</v>
      </c>
      <c r="E49" s="64"/>
      <c r="F49" s="64"/>
      <c r="G49" s="64">
        <f>E49+D49+C49</f>
        <v>11502</v>
      </c>
      <c r="H49" s="92">
        <v>787.5</v>
      </c>
      <c r="I49" s="92">
        <v>5108.1000000000004</v>
      </c>
      <c r="J49" s="92"/>
      <c r="K49" s="92"/>
      <c r="L49" s="92">
        <v>5895.6</v>
      </c>
      <c r="M49" s="92">
        <v>27.2</v>
      </c>
      <c r="N49" s="89" t="s">
        <v>133</v>
      </c>
    </row>
    <row r="50" spans="1:14">
      <c r="A50" s="189" t="s">
        <v>32</v>
      </c>
      <c r="B50" s="144"/>
      <c r="C50" s="144"/>
      <c r="D50" s="144"/>
      <c r="E50" s="144"/>
      <c r="F50" s="144"/>
      <c r="G50" s="144"/>
      <c r="H50" s="144"/>
      <c r="I50" s="144"/>
      <c r="J50" s="144"/>
      <c r="K50" s="144"/>
      <c r="L50" s="144"/>
      <c r="M50" s="144"/>
      <c r="N50" s="145"/>
    </row>
    <row r="51" spans="1:14" ht="94.5" customHeight="1">
      <c r="A51" s="35" t="s">
        <v>20</v>
      </c>
      <c r="B51" s="66" t="s">
        <v>54</v>
      </c>
      <c r="C51" s="40">
        <v>1659.8</v>
      </c>
      <c r="D51" s="40">
        <v>31.3</v>
      </c>
      <c r="E51" s="75"/>
      <c r="F51" s="40"/>
      <c r="G51" s="40">
        <f>E51+D51+C51</f>
        <v>1691.1</v>
      </c>
      <c r="H51" s="101">
        <v>690.1</v>
      </c>
      <c r="I51" s="101">
        <v>31.2</v>
      </c>
      <c r="J51" s="101"/>
      <c r="K51" s="101"/>
      <c r="L51" s="101">
        <f>K51+J51+I51+H51</f>
        <v>721.30000000000007</v>
      </c>
      <c r="M51" s="101"/>
      <c r="N51" s="89" t="s">
        <v>138</v>
      </c>
    </row>
    <row r="52" spans="1:14" ht="16.5" customHeight="1">
      <c r="A52" s="143" t="s">
        <v>8</v>
      </c>
      <c r="B52" s="144"/>
      <c r="C52" s="144"/>
      <c r="D52" s="144"/>
      <c r="E52" s="144"/>
      <c r="F52" s="144"/>
      <c r="G52" s="144"/>
      <c r="H52" s="144"/>
      <c r="I52" s="144"/>
      <c r="J52" s="144"/>
      <c r="K52" s="144"/>
      <c r="L52" s="144"/>
      <c r="M52" s="144"/>
      <c r="N52" s="145"/>
    </row>
    <row r="53" spans="1:14" ht="69.599999999999994" customHeight="1">
      <c r="A53" s="13" t="s">
        <v>21</v>
      </c>
      <c r="B53" s="59" t="s">
        <v>55</v>
      </c>
      <c r="C53" s="40">
        <f>C54+C55+C56</f>
        <v>582</v>
      </c>
      <c r="D53" s="40"/>
      <c r="E53" s="40"/>
      <c r="F53" s="40"/>
      <c r="G53" s="40">
        <f>G54+G55+G56</f>
        <v>582</v>
      </c>
      <c r="H53" s="101">
        <f>H54+H55+H56</f>
        <v>162</v>
      </c>
      <c r="I53" s="101"/>
      <c r="J53" s="101"/>
      <c r="K53" s="101"/>
      <c r="L53" s="101">
        <f>L54+L55+L56</f>
        <v>162</v>
      </c>
      <c r="M53" s="101"/>
      <c r="N53" s="100"/>
    </row>
    <row r="54" spans="1:14" ht="54" customHeight="1">
      <c r="A54" s="13" t="s">
        <v>96</v>
      </c>
      <c r="B54" s="51" t="s">
        <v>56</v>
      </c>
      <c r="C54" s="75">
        <v>20</v>
      </c>
      <c r="D54" s="75"/>
      <c r="E54" s="75"/>
      <c r="F54" s="75"/>
      <c r="G54" s="75">
        <f>E54+D54+C54</f>
        <v>20</v>
      </c>
      <c r="H54" s="103">
        <v>0</v>
      </c>
      <c r="I54" s="101"/>
      <c r="J54" s="101"/>
      <c r="K54" s="101"/>
      <c r="L54" s="103">
        <v>0</v>
      </c>
      <c r="M54" s="103">
        <v>0</v>
      </c>
      <c r="N54" s="99" t="s">
        <v>165</v>
      </c>
    </row>
    <row r="55" spans="1:14" ht="42.4" customHeight="1">
      <c r="A55" s="37" t="s">
        <v>97</v>
      </c>
      <c r="B55" s="71" t="s">
        <v>57</v>
      </c>
      <c r="C55" s="75">
        <v>97</v>
      </c>
      <c r="D55" s="75"/>
      <c r="E55" s="75"/>
      <c r="F55" s="75"/>
      <c r="G55" s="75">
        <f>E55+D55+C55</f>
        <v>97</v>
      </c>
      <c r="H55" s="103">
        <v>5</v>
      </c>
      <c r="I55" s="101"/>
      <c r="J55" s="101"/>
      <c r="K55" s="101"/>
      <c r="L55" s="103">
        <f>K55+J55+I55+H55</f>
        <v>5</v>
      </c>
      <c r="M55" s="103"/>
      <c r="N55" s="99" t="s">
        <v>124</v>
      </c>
    </row>
    <row r="56" spans="1:14" ht="82.15" customHeight="1">
      <c r="A56" s="35" t="s">
        <v>98</v>
      </c>
      <c r="B56" s="51" t="s">
        <v>58</v>
      </c>
      <c r="C56" s="75">
        <v>465</v>
      </c>
      <c r="D56" s="75"/>
      <c r="E56" s="75"/>
      <c r="F56" s="75"/>
      <c r="G56" s="75">
        <f>E56+D56+C56</f>
        <v>465</v>
      </c>
      <c r="H56" s="103">
        <v>157</v>
      </c>
      <c r="I56" s="103"/>
      <c r="J56" s="103"/>
      <c r="K56" s="103"/>
      <c r="L56" s="103">
        <f>K56+J56+I56+H56</f>
        <v>157</v>
      </c>
      <c r="M56" s="103"/>
      <c r="N56" s="89" t="s">
        <v>137</v>
      </c>
    </row>
    <row r="57" spans="1:14">
      <c r="A57" s="143" t="s">
        <v>9</v>
      </c>
      <c r="B57" s="144"/>
      <c r="C57" s="144"/>
      <c r="D57" s="144"/>
      <c r="E57" s="144"/>
      <c r="F57" s="144"/>
      <c r="G57" s="144"/>
      <c r="H57" s="144"/>
      <c r="I57" s="144"/>
      <c r="J57" s="144"/>
      <c r="K57" s="144"/>
      <c r="L57" s="144"/>
      <c r="M57" s="144"/>
      <c r="N57" s="145"/>
    </row>
    <row r="58" spans="1:14" ht="249.4" customHeight="1">
      <c r="A58" s="35" t="s">
        <v>81</v>
      </c>
      <c r="B58" s="76" t="s">
        <v>62</v>
      </c>
      <c r="C58" s="40">
        <v>28</v>
      </c>
      <c r="D58" s="40"/>
      <c r="E58" s="40"/>
      <c r="F58" s="40"/>
      <c r="G58" s="40">
        <f>E58+D58+C58</f>
        <v>28</v>
      </c>
      <c r="H58" s="101">
        <v>0</v>
      </c>
      <c r="I58" s="101"/>
      <c r="J58" s="101"/>
      <c r="K58" s="101"/>
      <c r="L58" s="101">
        <v>0</v>
      </c>
      <c r="M58" s="101">
        <v>0</v>
      </c>
      <c r="N58" s="102" t="s">
        <v>123</v>
      </c>
    </row>
    <row r="59" spans="1:14" ht="20.45" customHeight="1">
      <c r="A59" s="143" t="s">
        <v>10</v>
      </c>
      <c r="B59" s="144"/>
      <c r="C59" s="144"/>
      <c r="D59" s="144"/>
      <c r="E59" s="144"/>
      <c r="F59" s="144"/>
      <c r="G59" s="144"/>
      <c r="H59" s="144"/>
      <c r="I59" s="144"/>
      <c r="J59" s="144"/>
      <c r="K59" s="144"/>
      <c r="L59" s="144"/>
      <c r="M59" s="144"/>
      <c r="N59" s="145"/>
    </row>
    <row r="60" spans="1:14" ht="43.15" customHeight="1">
      <c r="A60" s="38" t="s">
        <v>22</v>
      </c>
      <c r="B60" s="59" t="s">
        <v>63</v>
      </c>
      <c r="C60" s="60">
        <f>C61+C62+C63</f>
        <v>117679.20000000001</v>
      </c>
      <c r="D60" s="60">
        <f>D61+D62+D63</f>
        <v>709.6</v>
      </c>
      <c r="E60" s="60">
        <f>E61+E62+E63</f>
        <v>815.7</v>
      </c>
      <c r="F60" s="60"/>
      <c r="G60" s="60">
        <f>G61+G62+G63</f>
        <v>119204.5</v>
      </c>
      <c r="H60" s="88">
        <f>H61+H62+H63</f>
        <v>37564.165479999996</v>
      </c>
      <c r="I60" s="88">
        <f>I61+I62+I63+I64</f>
        <v>367.42167000000001</v>
      </c>
      <c r="J60" s="88">
        <f>J61+J62+J63</f>
        <v>412.99335000000002</v>
      </c>
      <c r="K60" s="88"/>
      <c r="L60" s="88">
        <f>L61+L62+L63</f>
        <v>38344.580499999996</v>
      </c>
      <c r="M60" s="88"/>
      <c r="N60" s="100"/>
    </row>
    <row r="61" spans="1:14" ht="114" customHeight="1">
      <c r="A61" s="32" t="s">
        <v>114</v>
      </c>
      <c r="B61" s="77" t="s">
        <v>64</v>
      </c>
      <c r="C61" s="64">
        <v>512.20000000000005</v>
      </c>
      <c r="D61" s="64">
        <v>709.6</v>
      </c>
      <c r="E61" s="64">
        <v>815.7</v>
      </c>
      <c r="F61" s="64"/>
      <c r="G61" s="64">
        <f>E61+D61+C61</f>
        <v>2037.5000000000002</v>
      </c>
      <c r="H61" s="98">
        <v>216.46548000000001</v>
      </c>
      <c r="I61" s="98">
        <v>367.42167000000001</v>
      </c>
      <c r="J61" s="98">
        <v>412.99335000000002</v>
      </c>
      <c r="K61" s="96"/>
      <c r="L61" s="96">
        <f>K61+J61+I61+H61</f>
        <v>996.88049999999998</v>
      </c>
      <c r="M61" s="96"/>
      <c r="N61" s="97" t="s">
        <v>135</v>
      </c>
    </row>
    <row r="62" spans="1:14" ht="59.45" customHeight="1">
      <c r="A62" s="32" t="s">
        <v>115</v>
      </c>
      <c r="B62" s="77" t="s">
        <v>65</v>
      </c>
      <c r="C62" s="64">
        <v>32.9</v>
      </c>
      <c r="D62" s="64"/>
      <c r="E62" s="64"/>
      <c r="F62" s="64"/>
      <c r="G62" s="64">
        <f>E62+D62+C62</f>
        <v>32.9</v>
      </c>
      <c r="H62" s="96">
        <v>10</v>
      </c>
      <c r="I62" s="96"/>
      <c r="J62" s="96"/>
      <c r="K62" s="96"/>
      <c r="L62" s="96">
        <v>10</v>
      </c>
      <c r="M62" s="96"/>
      <c r="N62" s="97" t="s">
        <v>134</v>
      </c>
    </row>
    <row r="63" spans="1:14" ht="53.45" customHeight="1">
      <c r="A63" s="32" t="s">
        <v>116</v>
      </c>
      <c r="B63" s="77" t="s">
        <v>66</v>
      </c>
      <c r="C63" s="64">
        <v>117134.1</v>
      </c>
      <c r="D63" s="64"/>
      <c r="E63" s="64"/>
      <c r="F63" s="64"/>
      <c r="G63" s="64">
        <f>E63+D63+C63</f>
        <v>117134.1</v>
      </c>
      <c r="H63" s="96">
        <v>37337.699999999997</v>
      </c>
      <c r="I63" s="96"/>
      <c r="J63" s="96"/>
      <c r="K63" s="96"/>
      <c r="L63" s="96">
        <f>H63</f>
        <v>37337.699999999997</v>
      </c>
      <c r="M63" s="96"/>
      <c r="N63" s="99" t="s">
        <v>125</v>
      </c>
    </row>
    <row r="64" spans="1:14" ht="80.099999999999994" customHeight="1">
      <c r="A64" s="12" t="s">
        <v>82</v>
      </c>
      <c r="B64" s="78" t="s">
        <v>117</v>
      </c>
      <c r="C64" s="60">
        <v>5933.1</v>
      </c>
      <c r="D64" s="60"/>
      <c r="E64" s="60"/>
      <c r="F64" s="60"/>
      <c r="G64" s="60">
        <f>E64+D64+C64</f>
        <v>5933.1</v>
      </c>
      <c r="H64" s="88">
        <v>2444.9</v>
      </c>
      <c r="I64" s="88"/>
      <c r="J64" s="88"/>
      <c r="K64" s="88"/>
      <c r="L64" s="88">
        <f>K64+J64+I64+H64</f>
        <v>2444.9</v>
      </c>
      <c r="M64" s="88"/>
      <c r="N64" s="95" t="s">
        <v>136</v>
      </c>
    </row>
    <row r="65" spans="1:14" ht="15" customHeight="1">
      <c r="A65" s="143" t="s">
        <v>11</v>
      </c>
      <c r="B65" s="144"/>
      <c r="C65" s="144"/>
      <c r="D65" s="144"/>
      <c r="E65" s="144"/>
      <c r="F65" s="144"/>
      <c r="G65" s="144"/>
      <c r="H65" s="144"/>
      <c r="I65" s="144"/>
      <c r="J65" s="144"/>
      <c r="K65" s="144"/>
      <c r="L65" s="144"/>
      <c r="M65" s="144"/>
      <c r="N65" s="145"/>
    </row>
    <row r="66" spans="1:14" ht="207.6" customHeight="1">
      <c r="A66" s="43" t="s">
        <v>83</v>
      </c>
      <c r="B66" s="79" t="s">
        <v>67</v>
      </c>
      <c r="C66" s="80">
        <v>100</v>
      </c>
      <c r="D66" s="80">
        <v>2068.8000000000002</v>
      </c>
      <c r="E66" s="80"/>
      <c r="F66" s="80"/>
      <c r="G66" s="80">
        <f>E66+D66+C66</f>
        <v>2168.8000000000002</v>
      </c>
      <c r="H66" s="104">
        <v>0</v>
      </c>
      <c r="I66" s="104"/>
      <c r="J66" s="104"/>
      <c r="K66" s="104"/>
      <c r="L66" s="104">
        <v>0</v>
      </c>
      <c r="M66" s="104">
        <v>0</v>
      </c>
      <c r="N66" s="99" t="s">
        <v>126</v>
      </c>
    </row>
    <row r="67" spans="1:14" ht="77.650000000000006" customHeight="1">
      <c r="A67" s="32" t="s">
        <v>84</v>
      </c>
      <c r="B67" s="59" t="s">
        <v>68</v>
      </c>
      <c r="C67" s="47">
        <f>C68+C70+C71</f>
        <v>7640.5</v>
      </c>
      <c r="D67" s="47">
        <f t="shared" ref="D67:G67" si="1">D68+D70+D71</f>
        <v>4989</v>
      </c>
      <c r="E67" s="47">
        <f t="shared" si="1"/>
        <v>0</v>
      </c>
      <c r="F67" s="47">
        <f t="shared" si="1"/>
        <v>0</v>
      </c>
      <c r="G67" s="47">
        <f t="shared" si="1"/>
        <v>12629.5</v>
      </c>
      <c r="H67" s="105">
        <f>H68+H70+H71</f>
        <v>3296.9</v>
      </c>
      <c r="I67" s="105">
        <f>I68+I70+I71</f>
        <v>388.2</v>
      </c>
      <c r="J67" s="105"/>
      <c r="K67" s="105"/>
      <c r="L67" s="105">
        <f>L68+L70+L71</f>
        <v>3685.1</v>
      </c>
      <c r="M67" s="106">
        <f>L67/G67*100</f>
        <v>29.178510629874499</v>
      </c>
      <c r="N67" s="107"/>
    </row>
    <row r="68" spans="1:14" ht="16.5" hidden="1" customHeight="1">
      <c r="A68" s="185" t="s">
        <v>99</v>
      </c>
      <c r="B68" s="154" t="s">
        <v>69</v>
      </c>
      <c r="C68" s="166">
        <v>2175</v>
      </c>
      <c r="D68" s="168">
        <v>4989</v>
      </c>
      <c r="E68" s="166"/>
      <c r="F68" s="168"/>
      <c r="G68" s="166">
        <f>E68+D68+C68</f>
        <v>7164</v>
      </c>
      <c r="H68" s="164">
        <v>190.8</v>
      </c>
      <c r="I68" s="164">
        <v>388.2</v>
      </c>
      <c r="J68" s="164"/>
      <c r="K68" s="164"/>
      <c r="L68" s="164">
        <f>K68+J68+I68+H68</f>
        <v>579</v>
      </c>
      <c r="M68" s="201">
        <f>L68/G68*100</f>
        <v>8.0820770519262979</v>
      </c>
      <c r="N68" s="150" t="s">
        <v>139</v>
      </c>
    </row>
    <row r="69" spans="1:14" ht="46.5" customHeight="1">
      <c r="A69" s="199"/>
      <c r="B69" s="155"/>
      <c r="C69" s="167"/>
      <c r="D69" s="169"/>
      <c r="E69" s="167"/>
      <c r="F69" s="169"/>
      <c r="G69" s="167"/>
      <c r="H69" s="165"/>
      <c r="I69" s="165"/>
      <c r="J69" s="165"/>
      <c r="K69" s="165"/>
      <c r="L69" s="165"/>
      <c r="M69" s="202"/>
      <c r="N69" s="200"/>
    </row>
    <row r="70" spans="1:14" ht="27.75" customHeight="1">
      <c r="A70" s="32" t="s">
        <v>100</v>
      </c>
      <c r="B70" s="74" t="s">
        <v>70</v>
      </c>
      <c r="C70" s="81">
        <v>20</v>
      </c>
      <c r="D70" s="81"/>
      <c r="E70" s="81"/>
      <c r="F70" s="81"/>
      <c r="G70" s="81">
        <f>C70</f>
        <v>20</v>
      </c>
      <c r="H70" s="109">
        <v>0</v>
      </c>
      <c r="I70" s="109"/>
      <c r="J70" s="109"/>
      <c r="K70" s="109"/>
      <c r="L70" s="109">
        <v>0</v>
      </c>
      <c r="M70" s="110">
        <v>0</v>
      </c>
      <c r="N70" s="102"/>
    </row>
    <row r="71" spans="1:14" ht="69.75" customHeight="1">
      <c r="A71" s="17" t="s">
        <v>118</v>
      </c>
      <c r="B71" s="74" t="s">
        <v>119</v>
      </c>
      <c r="C71" s="81">
        <v>5445.5</v>
      </c>
      <c r="D71" s="81"/>
      <c r="E71" s="81"/>
      <c r="F71" s="81"/>
      <c r="G71" s="81">
        <f>E71+D71+C71</f>
        <v>5445.5</v>
      </c>
      <c r="H71" s="109">
        <v>3106.1</v>
      </c>
      <c r="I71" s="109"/>
      <c r="J71" s="109"/>
      <c r="K71" s="109"/>
      <c r="L71" s="109">
        <f>H71</f>
        <v>3106.1</v>
      </c>
      <c r="M71" s="110">
        <f>L71/G71*100</f>
        <v>57.039757598016706</v>
      </c>
      <c r="N71" s="102" t="s">
        <v>140</v>
      </c>
    </row>
    <row r="72" spans="1:14">
      <c r="A72" s="177" t="s">
        <v>12</v>
      </c>
      <c r="B72" s="178"/>
      <c r="C72" s="178"/>
      <c r="D72" s="178"/>
      <c r="E72" s="178"/>
      <c r="F72" s="178"/>
      <c r="G72" s="178"/>
      <c r="H72" s="178"/>
      <c r="I72" s="178"/>
      <c r="J72" s="178"/>
      <c r="K72" s="178"/>
      <c r="L72" s="178"/>
      <c r="M72" s="178"/>
      <c r="N72" s="178"/>
    </row>
    <row r="73" spans="1:14" ht="54.95" customHeight="1">
      <c r="A73" s="13" t="s">
        <v>85</v>
      </c>
      <c r="B73" s="82" t="s">
        <v>59</v>
      </c>
      <c r="C73" s="57">
        <f>C74+C75</f>
        <v>14711.699999999999</v>
      </c>
      <c r="D73" s="83">
        <f>D74+D75</f>
        <v>21657</v>
      </c>
      <c r="E73" s="57">
        <f>E74+E75</f>
        <v>15005.5</v>
      </c>
      <c r="F73" s="60"/>
      <c r="G73" s="60">
        <f>G74+G75</f>
        <v>51374.200000000004</v>
      </c>
      <c r="H73" s="88">
        <f>H74+H75</f>
        <v>1189.5</v>
      </c>
      <c r="I73" s="88"/>
      <c r="J73" s="88">
        <f>J74+J75</f>
        <v>15005.5</v>
      </c>
      <c r="K73" s="88"/>
      <c r="L73" s="88">
        <f>L74+L75</f>
        <v>16195</v>
      </c>
      <c r="M73" s="88">
        <f>L73/E73*100</f>
        <v>107.927093399087</v>
      </c>
      <c r="N73" s="13"/>
    </row>
    <row r="74" spans="1:14" ht="125.45" customHeight="1">
      <c r="A74" s="14" t="s">
        <v>86</v>
      </c>
      <c r="B74" s="84" t="s">
        <v>60</v>
      </c>
      <c r="C74" s="85">
        <v>12567.3</v>
      </c>
      <c r="D74" s="86">
        <v>21657</v>
      </c>
      <c r="E74" s="85">
        <v>15005.5</v>
      </c>
      <c r="F74" s="85"/>
      <c r="G74" s="85">
        <f>E74+D74+C74</f>
        <v>49229.8</v>
      </c>
      <c r="H74" s="111">
        <v>879.8</v>
      </c>
      <c r="I74" s="111"/>
      <c r="J74" s="111">
        <v>15005.5</v>
      </c>
      <c r="K74" s="111"/>
      <c r="L74" s="111">
        <f>K74+J74+I74+H74</f>
        <v>15885.3</v>
      </c>
      <c r="M74" s="88">
        <f>L74/E74*100</f>
        <v>105.86318349938355</v>
      </c>
      <c r="N74" s="99" t="s">
        <v>164</v>
      </c>
    </row>
    <row r="75" spans="1:14" ht="34.5" customHeight="1">
      <c r="A75" s="13" t="s">
        <v>87</v>
      </c>
      <c r="B75" s="51" t="s">
        <v>61</v>
      </c>
      <c r="C75" s="64">
        <v>2144.4</v>
      </c>
      <c r="D75" s="87"/>
      <c r="E75" s="64"/>
      <c r="F75" s="64"/>
      <c r="G75" s="64">
        <f>E75+D75+C75</f>
        <v>2144.4</v>
      </c>
      <c r="H75" s="96">
        <v>309.7</v>
      </c>
      <c r="I75" s="96"/>
      <c r="J75" s="96"/>
      <c r="K75" s="96"/>
      <c r="L75" s="96">
        <v>309.7</v>
      </c>
      <c r="M75" s="88">
        <f>L75/G75*100</f>
        <v>14.442268233538519</v>
      </c>
      <c r="N75" s="97" t="s">
        <v>141</v>
      </c>
    </row>
    <row r="76" spans="1:14" ht="22.9" customHeight="1">
      <c r="A76" s="11"/>
      <c r="B76" s="39" t="s">
        <v>13</v>
      </c>
      <c r="C76" s="40">
        <f t="shared" ref="C76:F76" si="2">C73+C67+C66+C64+C60+C58+C53+C51+C45+C44+C42+C40+C33+C21+C19+C16+C14+C13+C10+C7</f>
        <v>432671.8</v>
      </c>
      <c r="D76" s="40">
        <f t="shared" si="2"/>
        <v>535379.30000000005</v>
      </c>
      <c r="E76" s="40">
        <f t="shared" si="2"/>
        <v>23500.100000000002</v>
      </c>
      <c r="F76" s="40">
        <f t="shared" si="2"/>
        <v>0</v>
      </c>
      <c r="G76" s="40">
        <f>G73+G67+G66+G64+G60+G58+G53+G51+G45+G44+G42+G40+G33+G21+G19+G16+G14+G13+G10+G7</f>
        <v>991551.2</v>
      </c>
      <c r="H76" s="40">
        <f>H73+H67+H66+H64+H60+H58+H53+H51+H45+H44+H42+H40+H33+H21+H19+H16+H14+H13+H10+H7</f>
        <v>182987.86548000001</v>
      </c>
      <c r="I76" s="40">
        <f>I73+I67+I66+I64+I60+I58+I53+I51+I45+I42+I40+I33+I21+I19+I16+I14+I13+I10+I7</f>
        <v>288053.92167000001</v>
      </c>
      <c r="J76" s="40">
        <f>J73+J60+J45+J33+J7</f>
        <v>22115.493350000001</v>
      </c>
      <c r="K76" s="40"/>
      <c r="L76" s="40">
        <f>L73+L67+L66+L64+L60+L58+L53+L51+L45+L44+L42+L40+L33+L21+L19+L16+L14+L13+L10+L7</f>
        <v>493157.28049999999</v>
      </c>
      <c r="M76" s="40">
        <f>L76/G76*100</f>
        <v>49.735937034819791</v>
      </c>
      <c r="N76" s="11"/>
    </row>
    <row r="77" spans="1:14" ht="18" customHeight="1">
      <c r="A77" s="20"/>
      <c r="B77" s="21"/>
      <c r="C77" s="22"/>
      <c r="D77" s="22"/>
      <c r="E77" s="22"/>
      <c r="F77" s="23"/>
      <c r="G77" s="22"/>
      <c r="H77" s="22"/>
      <c r="I77" s="22"/>
      <c r="J77" s="22"/>
      <c r="K77" s="22"/>
      <c r="L77" s="24"/>
      <c r="M77" s="22"/>
      <c r="N77" s="20"/>
    </row>
    <row r="78" spans="1:14" ht="18" customHeight="1">
      <c r="A78" s="20"/>
      <c r="B78" s="21"/>
      <c r="C78" s="22"/>
      <c r="D78" s="22"/>
      <c r="E78" s="22"/>
      <c r="F78" s="23"/>
      <c r="G78" s="22"/>
      <c r="H78" s="22"/>
      <c r="I78" s="22"/>
      <c r="J78" s="22"/>
      <c r="K78" s="22"/>
      <c r="L78" s="24"/>
      <c r="M78" s="22"/>
      <c r="N78" s="20"/>
    </row>
    <row r="79" spans="1:14" ht="18" customHeight="1">
      <c r="A79" s="25" t="s">
        <v>120</v>
      </c>
      <c r="B79" s="31"/>
      <c r="C79" s="26"/>
      <c r="D79" s="26"/>
      <c r="E79" s="26"/>
      <c r="F79" s="27"/>
      <c r="G79" s="26"/>
      <c r="H79" s="26"/>
      <c r="I79" s="26"/>
      <c r="J79" s="26"/>
      <c r="K79" s="26"/>
      <c r="L79" s="28"/>
      <c r="M79" s="22"/>
      <c r="N79" s="20"/>
    </row>
    <row r="80" spans="1:14" ht="18.75">
      <c r="A80" s="29" t="s">
        <v>104</v>
      </c>
      <c r="B80" s="29"/>
      <c r="C80" s="30"/>
      <c r="D80" s="30"/>
      <c r="E80" s="30"/>
      <c r="F80" s="30"/>
      <c r="G80" s="30"/>
      <c r="H80" s="30"/>
      <c r="I80" s="30"/>
      <c r="J80" s="30"/>
      <c r="K80" s="30"/>
      <c r="L80" s="30"/>
    </row>
    <row r="81" spans="1:14" ht="18.75">
      <c r="A81" s="29" t="s">
        <v>29</v>
      </c>
      <c r="B81" s="29"/>
      <c r="C81" s="30"/>
      <c r="D81" s="30"/>
      <c r="E81" s="30"/>
      <c r="F81" s="30"/>
      <c r="G81" s="30"/>
      <c r="H81" s="30"/>
      <c r="I81" s="30"/>
      <c r="J81" s="30"/>
      <c r="K81" s="30" t="s">
        <v>105</v>
      </c>
      <c r="L81" s="30"/>
    </row>
    <row r="84" spans="1:14">
      <c r="N84" s="5"/>
    </row>
    <row r="85" spans="1:14">
      <c r="A85" s="1" t="s">
        <v>30</v>
      </c>
      <c r="N85" s="18"/>
    </row>
    <row r="86" spans="1:14" ht="17.100000000000001" customHeight="1">
      <c r="A86" s="198" t="s">
        <v>121</v>
      </c>
      <c r="B86" s="198"/>
      <c r="N86" s="19"/>
    </row>
    <row r="87" spans="1:14" ht="12.95" customHeight="1"/>
    <row r="89" spans="1:14" ht="408.95" customHeight="1">
      <c r="N89" s="18"/>
    </row>
    <row r="90" spans="1:14" ht="131.44999999999999" customHeight="1">
      <c r="N90" s="18"/>
    </row>
    <row r="94" spans="1:14" ht="0.6" customHeight="1"/>
    <row r="95" spans="1:14" hidden="1"/>
    <row r="96" spans="1:14" hidden="1"/>
    <row r="97" hidden="1"/>
    <row r="98" hidden="1"/>
  </sheetData>
  <sheetProtection password="CC21" sheet="1" objects="1" scenarios="1"/>
  <mergeCells count="91">
    <mergeCell ref="M22:M23"/>
    <mergeCell ref="B22:B24"/>
    <mergeCell ref="A22:A24"/>
    <mergeCell ref="F22:F23"/>
    <mergeCell ref="G22:G23"/>
    <mergeCell ref="I22:I23"/>
    <mergeCell ref="J22:J23"/>
    <mergeCell ref="H22:H23"/>
    <mergeCell ref="A86:B86"/>
    <mergeCell ref="A72:N72"/>
    <mergeCell ref="A65:N65"/>
    <mergeCell ref="A68:A69"/>
    <mergeCell ref="E68:E69"/>
    <mergeCell ref="D68:D69"/>
    <mergeCell ref="C68:C69"/>
    <mergeCell ref="N68:N69"/>
    <mergeCell ref="M68:M69"/>
    <mergeCell ref="L68:L69"/>
    <mergeCell ref="N10:N11"/>
    <mergeCell ref="A39:N39"/>
    <mergeCell ref="A52:N52"/>
    <mergeCell ref="A57:N57"/>
    <mergeCell ref="A32:N32"/>
    <mergeCell ref="A43:N43"/>
    <mergeCell ref="A50:N50"/>
    <mergeCell ref="A41:N41"/>
    <mergeCell ref="B10:B11"/>
    <mergeCell ref="E10:E11"/>
    <mergeCell ref="E22:E23"/>
    <mergeCell ref="D10:D11"/>
    <mergeCell ref="C22:C23"/>
    <mergeCell ref="D22:D23"/>
    <mergeCell ref="K22:K23"/>
    <mergeCell ref="L22:L23"/>
    <mergeCell ref="A59:N59"/>
    <mergeCell ref="K68:K69"/>
    <mergeCell ref="J68:J69"/>
    <mergeCell ref="I68:I69"/>
    <mergeCell ref="A28:A30"/>
    <mergeCell ref="E28:E30"/>
    <mergeCell ref="D28:D30"/>
    <mergeCell ref="C28:C30"/>
    <mergeCell ref="B28:B30"/>
    <mergeCell ref="A1:N1"/>
    <mergeCell ref="A18:N18"/>
    <mergeCell ref="C16:C17"/>
    <mergeCell ref="B16:B17"/>
    <mergeCell ref="A16:A17"/>
    <mergeCell ref="H16:H17"/>
    <mergeCell ref="G16:G17"/>
    <mergeCell ref="F16:F17"/>
    <mergeCell ref="E16:E17"/>
    <mergeCell ref="D16:D17"/>
    <mergeCell ref="A12:N12"/>
    <mergeCell ref="M16:M17"/>
    <mergeCell ref="A3:A4"/>
    <mergeCell ref="B3:B4"/>
    <mergeCell ref="M3:M4"/>
    <mergeCell ref="N3:N4"/>
    <mergeCell ref="C3:G3"/>
    <mergeCell ref="H3:L3"/>
    <mergeCell ref="B68:B69"/>
    <mergeCell ref="J10:J11"/>
    <mergeCell ref="I10:I11"/>
    <mergeCell ref="H10:H11"/>
    <mergeCell ref="G10:G11"/>
    <mergeCell ref="F10:F11"/>
    <mergeCell ref="G28:G30"/>
    <mergeCell ref="H68:H69"/>
    <mergeCell ref="G68:G69"/>
    <mergeCell ref="F68:F69"/>
    <mergeCell ref="H28:H30"/>
    <mergeCell ref="J28:J30"/>
    <mergeCell ref="I28:I30"/>
    <mergeCell ref="F28:F30"/>
    <mergeCell ref="A6:N6"/>
    <mergeCell ref="M10:M11"/>
    <mergeCell ref="L10:L11"/>
    <mergeCell ref="K10:K11"/>
    <mergeCell ref="M28:M30"/>
    <mergeCell ref="L28:L30"/>
    <mergeCell ref="K28:K30"/>
    <mergeCell ref="J16:J17"/>
    <mergeCell ref="A15:N15"/>
    <mergeCell ref="A20:N20"/>
    <mergeCell ref="I16:I17"/>
    <mergeCell ref="C10:C11"/>
    <mergeCell ref="L16:L17"/>
    <mergeCell ref="K16:K17"/>
    <mergeCell ref="A10:A11"/>
    <mergeCell ref="N16:N17"/>
  </mergeCells>
  <pageMargins left="0" right="0" top="0" bottom="0"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Лист1</vt:lpstr>
      <vt:lpstr>Лист2</vt:lpstr>
      <vt:lpstr>Лист3</vt:lpstr>
      <vt:lpstr>Лист4</vt:lpstr>
      <vt:lpstr>Лист5</vt:lpstr>
      <vt:lpstr>Лист1!_GoBack</vt:lpstr>
      <vt:lpstr>Лист1!Область_печати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Skonina</cp:lastModifiedBy>
  <cp:lastPrinted>2016-07-11T07:53:31Z</cp:lastPrinted>
  <dcterms:created xsi:type="dcterms:W3CDTF">2011-07-04T07:10:28Z</dcterms:created>
  <dcterms:modified xsi:type="dcterms:W3CDTF">2021-04-15T04:14:39Z</dcterms:modified>
</cp:coreProperties>
</file>