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15" windowWidth="13425" windowHeight="12270"/>
  </bookViews>
  <sheets>
    <sheet name="Лист1" sheetId="2" r:id="rId1"/>
  </sheets>
  <definedNames>
    <definedName name="_GoBack" localSheetId="0">Лист1!$P$42</definedName>
    <definedName name="_xlnm.Print_Area" localSheetId="0">Лист1!$A$1:$O$84</definedName>
  </definedNames>
  <calcPr calcId="124519"/>
</workbook>
</file>

<file path=xl/calcChain.xml><?xml version="1.0" encoding="utf-8"?>
<calcChain xmlns="http://schemas.openxmlformats.org/spreadsheetml/2006/main">
  <c r="J20" i="2"/>
  <c r="G20" l="1"/>
  <c r="K53" l="1"/>
  <c r="J53"/>
  <c r="H49"/>
  <c r="I49"/>
  <c r="G49"/>
  <c r="J49" s="1"/>
  <c r="F49"/>
  <c r="F53"/>
  <c r="F52"/>
  <c r="C49"/>
  <c r="H57" l="1"/>
  <c r="I57"/>
  <c r="G57"/>
  <c r="F67"/>
  <c r="J61" l="1"/>
  <c r="J60"/>
  <c r="J67"/>
  <c r="J66"/>
  <c r="J68"/>
  <c r="G65"/>
  <c r="J65" l="1"/>
  <c r="D57"/>
  <c r="E57"/>
  <c r="C57"/>
  <c r="F61"/>
  <c r="K61" s="1"/>
  <c r="J55" l="1"/>
  <c r="C29" l="1"/>
  <c r="J32"/>
  <c r="J33"/>
  <c r="J13" l="1"/>
  <c r="F64" l="1"/>
  <c r="J72"/>
  <c r="F72"/>
  <c r="J71"/>
  <c r="F71"/>
  <c r="I70"/>
  <c r="H70"/>
  <c r="G70"/>
  <c r="E70"/>
  <c r="D70"/>
  <c r="C70"/>
  <c r="F68"/>
  <c r="F66"/>
  <c r="I65"/>
  <c r="H65"/>
  <c r="E65"/>
  <c r="D65"/>
  <c r="C65"/>
  <c r="J64"/>
  <c r="J62"/>
  <c r="F62"/>
  <c r="J59"/>
  <c r="F59"/>
  <c r="J58"/>
  <c r="F58"/>
  <c r="F60"/>
  <c r="F57" s="1"/>
  <c r="F55"/>
  <c r="K55" s="1"/>
  <c r="J52"/>
  <c r="J51"/>
  <c r="F51"/>
  <c r="J50"/>
  <c r="F50"/>
  <c r="J47"/>
  <c r="F47"/>
  <c r="F45"/>
  <c r="J44"/>
  <c r="F44"/>
  <c r="J43"/>
  <c r="F43"/>
  <c r="J42"/>
  <c r="F42"/>
  <c r="I41"/>
  <c r="E41"/>
  <c r="D41"/>
  <c r="C41"/>
  <c r="J40"/>
  <c r="F40"/>
  <c r="J38"/>
  <c r="F38"/>
  <c r="J36"/>
  <c r="F36"/>
  <c r="J34"/>
  <c r="F34"/>
  <c r="G29"/>
  <c r="F33"/>
  <c r="F32"/>
  <c r="K32" s="1"/>
  <c r="J31"/>
  <c r="F31"/>
  <c r="J30"/>
  <c r="F30"/>
  <c r="H29"/>
  <c r="E29"/>
  <c r="D29"/>
  <c r="J27"/>
  <c r="F27"/>
  <c r="J26"/>
  <c r="F26"/>
  <c r="J21"/>
  <c r="F21"/>
  <c r="D20"/>
  <c r="I20"/>
  <c r="H20"/>
  <c r="E20"/>
  <c r="C20"/>
  <c r="J18"/>
  <c r="F18"/>
  <c r="J16"/>
  <c r="F16"/>
  <c r="J14"/>
  <c r="F14"/>
  <c r="F13"/>
  <c r="K13" s="1"/>
  <c r="J11"/>
  <c r="F11"/>
  <c r="J10"/>
  <c r="F10"/>
  <c r="H8"/>
  <c r="J9"/>
  <c r="F9"/>
  <c r="I8"/>
  <c r="E8"/>
  <c r="D8"/>
  <c r="C8"/>
  <c r="K26" l="1"/>
  <c r="F8"/>
  <c r="J57"/>
  <c r="K57" s="1"/>
  <c r="K10"/>
  <c r="K9"/>
  <c r="K36"/>
  <c r="C73"/>
  <c r="K72"/>
  <c r="F65"/>
  <c r="K34"/>
  <c r="K38"/>
  <c r="I29"/>
  <c r="I73" s="1"/>
  <c r="K50"/>
  <c r="J8"/>
  <c r="K11"/>
  <c r="K27"/>
  <c r="K16"/>
  <c r="K64"/>
  <c r="K18"/>
  <c r="K62"/>
  <c r="K68"/>
  <c r="K60"/>
  <c r="K59"/>
  <c r="K58"/>
  <c r="K67"/>
  <c r="H41"/>
  <c r="H73" s="1"/>
  <c r="K31"/>
  <c r="K40"/>
  <c r="K33"/>
  <c r="F70"/>
  <c r="K71"/>
  <c r="K52"/>
  <c r="K51"/>
  <c r="K44"/>
  <c r="K43"/>
  <c r="F41"/>
  <c r="F29"/>
  <c r="E73"/>
  <c r="K30"/>
  <c r="K47"/>
  <c r="F20"/>
  <c r="K21"/>
  <c r="K42"/>
  <c r="K14"/>
  <c r="K66"/>
  <c r="D73"/>
  <c r="G8"/>
  <c r="G41"/>
  <c r="J45"/>
  <c r="K45" s="1"/>
  <c r="J70"/>
  <c r="K8" l="1"/>
  <c r="K49"/>
  <c r="G73"/>
  <c r="F73"/>
  <c r="K65"/>
  <c r="J29"/>
  <c r="K29" s="1"/>
  <c r="K20"/>
  <c r="J41"/>
  <c r="K70"/>
  <c r="J73" l="1"/>
  <c r="K73" s="1"/>
  <c r="K41"/>
</calcChain>
</file>

<file path=xl/sharedStrings.xml><?xml version="1.0" encoding="utf-8"?>
<sst xmlns="http://schemas.openxmlformats.org/spreadsheetml/2006/main" count="178" uniqueCount="174">
  <si>
    <t>№ п/п</t>
  </si>
  <si>
    <t>тыс.руб.</t>
  </si>
  <si>
    <t>Обеспечение устойчивого развития и повышение эффективности сельского хозяйства</t>
  </si>
  <si>
    <t>Развитие  малого предпринимательства</t>
  </si>
  <si>
    <t>Обеспечение сбалансированности профессионально-квалифицированной структуры спроса и предложения рабочей силы</t>
  </si>
  <si>
    <t>Обеспечение комплексной модернизации муниципальной системы образования, создание условий для обеспечения современного качества образования</t>
  </si>
  <si>
    <t>Повышение эффективности системы организации физкультуры и спорта, создание условий для здорового образа жизни</t>
  </si>
  <si>
    <t>Организация туристических зон</t>
  </si>
  <si>
    <t>Обеспечение общественной безопасности жителей района</t>
  </si>
  <si>
    <t>Обеспечение экологической безопасности жителей района</t>
  </si>
  <si>
    <t>Доступность и комфортность жилья, снижение износа жилфонда</t>
  </si>
  <si>
    <t>Развитие инженерных систем жизнеобеспечения</t>
  </si>
  <si>
    <t>Развитие транспортной системы</t>
  </si>
  <si>
    <t>ВСЕГО:</t>
  </si>
  <si>
    <t>2.</t>
  </si>
  <si>
    <t>4.</t>
  </si>
  <si>
    <t>7.</t>
  </si>
  <si>
    <t>8.</t>
  </si>
  <si>
    <t>10.</t>
  </si>
  <si>
    <t>11.</t>
  </si>
  <si>
    <t>13.</t>
  </si>
  <si>
    <t>14.</t>
  </si>
  <si>
    <t>16.</t>
  </si>
  <si>
    <t>МБ</t>
  </si>
  <si>
    <t>РХ</t>
  </si>
  <si>
    <t>РФ</t>
  </si>
  <si>
    <t>Всего</t>
  </si>
  <si>
    <t>Информация о выполненных мероприятиях</t>
  </si>
  <si>
    <t>Кассовые расходы с начала года</t>
  </si>
  <si>
    <t>Исполнитель</t>
  </si>
  <si>
    <t>1.</t>
  </si>
  <si>
    <t>Непрерывный мониторинг и прогнозирование угроз безопасности жизни в районе</t>
  </si>
  <si>
    <t>5.</t>
  </si>
  <si>
    <t>Повышение эффективности системы здравоохранения путем повышения доступности и качества медицинской помощи, формирования здорового образа жизни</t>
  </si>
  <si>
    <t xml:space="preserve">Муниципальная программа «Развитие агропромышленного комплекса Усть-Абаканского района и социальной сферы на селе  (2014 - 2020 годы)» </t>
  </si>
  <si>
    <t>Подпрограмма «Устойчивое развитие сельских территорий»</t>
  </si>
  <si>
    <t>Муниципальная программа «Развитие субъектов малого и среднего предпринимательства в Усть-Абаканском районе на 2014-2020 годы»</t>
  </si>
  <si>
    <t>Муниципальная программа «Развитие торговли в Усть-Абаканском районе до 2015 года»</t>
  </si>
  <si>
    <t>Муниципальная программа «Культура Усть-Абаканского района (2014-2020 годы)»</t>
  </si>
  <si>
    <t>Подпрограмма «Развитие культурного потенциала Усть-Абаканского района»</t>
  </si>
  <si>
    <t>Муниципальная программа «Доступная среда (2014-2020 годы)»</t>
  </si>
  <si>
    <t>Муниципальная программа «Социальная поддержка граждан (2014-2020 годы)»</t>
  </si>
  <si>
    <t>Подпрограмма «Социальная поддержка старшего поколения»</t>
  </si>
  <si>
    <t>Подпрограмма  «Социальная поддержка детей-сирот и детей, оставшихся без попечения родителей»</t>
  </si>
  <si>
    <t>Подпрограмма  «Организация отдыха и оздоровления детей в Усть-Абаканском районе»</t>
  </si>
  <si>
    <t>Создание эффективной системы предоставления социальных услуг для ветеранов и инвалидов. Создание условий для успешной социализации и эффективной самореализации молодежи</t>
  </si>
  <si>
    <t>Повышение общественной и бытовой культуры населения. Совершенствование архивного дела в Усть-Абаканском районе</t>
  </si>
  <si>
    <t xml:space="preserve">Муниципальная программа «Обеспечение общественного порядка и противодействие преступности в Усть-Абаканском районе  (2014-2020 годы)» </t>
  </si>
  <si>
    <t>Подпрограмма «Профилактика правонарушений, обеспечение безопасности и общественного порядка»</t>
  </si>
  <si>
    <t>Подпрограмма  «Повышение безопасности дорожного движения»</t>
  </si>
  <si>
    <t>Подпрограмма «Профилактика безнадзорности и правонарушений несовершеннолетних»</t>
  </si>
  <si>
    <t xml:space="preserve">Подпрограмма «Дорожное хозяйство» </t>
  </si>
  <si>
    <t>Подпрограмма «Транспортное обслуживание населения»</t>
  </si>
  <si>
    <t xml:space="preserve">Муниципальная программа «Жилище (2014 – 2020 годы)» </t>
  </si>
  <si>
    <t>Подпрограмма «Свой дом»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</si>
  <si>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 (2014 – 2020 годы)» </t>
  </si>
  <si>
    <t>Подпрограмма «Модернизация объектов коммунальной инфраструктуры»</t>
  </si>
  <si>
    <t>Подпрограмма «Чистая вода»</t>
  </si>
  <si>
    <t>3.</t>
  </si>
  <si>
    <t>6.</t>
  </si>
  <si>
    <t>8.1.</t>
  </si>
  <si>
    <t>8.2.</t>
  </si>
  <si>
    <t>8.3.</t>
  </si>
  <si>
    <t>8.4.</t>
  </si>
  <si>
    <t>8.5.</t>
  </si>
  <si>
    <t>9.</t>
  </si>
  <si>
    <t>12.</t>
  </si>
  <si>
    <t>15.</t>
  </si>
  <si>
    <t>17.</t>
  </si>
  <si>
    <t>18.</t>
  </si>
  <si>
    <t>19.</t>
  </si>
  <si>
    <t>20.</t>
  </si>
  <si>
    <t>20.1.</t>
  </si>
  <si>
    <t>20.2.</t>
  </si>
  <si>
    <t>1.1.</t>
  </si>
  <si>
    <t>1.2.</t>
  </si>
  <si>
    <t>7.1.</t>
  </si>
  <si>
    <t>7.2.</t>
  </si>
  <si>
    <t>7.3.</t>
  </si>
  <si>
    <t>12.1.</t>
  </si>
  <si>
    <t>12.2.</t>
  </si>
  <si>
    <t>12.3.</t>
  </si>
  <si>
    <t>14.1.</t>
  </si>
  <si>
    <t>14.2.</t>
  </si>
  <si>
    <t>14.3.</t>
  </si>
  <si>
    <t>19.1.</t>
  </si>
  <si>
    <t>19.2.</t>
  </si>
  <si>
    <t>Подпрограмма «Создание общих условий функционирования сельского хозяйства»</t>
  </si>
  <si>
    <t>Подпрограмма «Искусство Усть-Абаканского района»</t>
  </si>
  <si>
    <t>12.4.</t>
  </si>
  <si>
    <t>16.1.</t>
  </si>
  <si>
    <t>16.2.</t>
  </si>
  <si>
    <t>16.3.</t>
  </si>
  <si>
    <t>19.3.</t>
  </si>
  <si>
    <t xml:space="preserve">
</t>
  </si>
  <si>
    <t>Сконина К.В. 2-18-52</t>
  </si>
  <si>
    <t>Н.А. Потылицына</t>
  </si>
  <si>
    <t xml:space="preserve">План на год </t>
  </si>
  <si>
    <t>Муниципальная программа</t>
  </si>
  <si>
    <t>Выполнено с начала года % (гр.10 / гр.6 х 100)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</si>
  <si>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 (2014-2020 годы)»</t>
  </si>
  <si>
    <t>Приложение № 1</t>
  </si>
  <si>
    <t>16.4.</t>
  </si>
  <si>
    <t>Подпрограмма «Доступное жилье»</t>
  </si>
  <si>
    <t>Муниципальная программа «Развитие туризма в Усть-Абаканском районе (2014-2020 годы)»</t>
  </si>
  <si>
    <t>Муниципальная программа «Сохранение и развитие малых сел Усть-Абаканского района (2016-2020 годы)»</t>
  </si>
  <si>
    <r>
      <rPr>
        <b/>
        <sz val="12"/>
        <color theme="1"/>
        <rFont val="Times New Roman"/>
        <family val="1"/>
        <charset val="204"/>
      </rPr>
      <t>Улучшение качества питьевой воды и очистки сточных вод</t>
    </r>
    <r>
      <rPr>
        <sz val="12"/>
        <color theme="1"/>
        <rFont val="Times New Roman"/>
        <family val="1"/>
        <charset val="204"/>
      </rPr>
      <t xml:space="preserve"> - Строительство самотечного коллектора от жилых домов по ул. Перспективная до ул. 30 лет Победы п. Усть-Абакан</t>
    </r>
  </si>
  <si>
    <t xml:space="preserve">
</t>
  </si>
  <si>
    <t xml:space="preserve">Заместитель Главы администрации </t>
  </si>
  <si>
    <t>Усть-Абаканского района по финансам и экономике</t>
  </si>
  <si>
    <t>- руководитель УФиЭ администрации Усть-Абаканского района</t>
  </si>
  <si>
    <t>Подпрограмма «Развитие мер социальной поддержки отдельных категорий граждан в Усть-Абаканском районе»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</si>
  <si>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 (2014-2020 годы)»</t>
  </si>
  <si>
    <t>Обеспечение инженерной инфраструктурой земельных участков под малоэтажное жилищное строительство</t>
  </si>
  <si>
    <r>
      <rPr>
        <b/>
        <sz val="12"/>
        <rFont val="Times New Roman"/>
        <family val="1"/>
        <charset val="204"/>
      </rPr>
      <t>Переселение граждан из аварийного и непригодного для проживания жилищного фонда - 28598,2:</t>
    </r>
    <r>
      <rPr>
        <sz val="12"/>
        <rFont val="Times New Roman"/>
        <family val="1"/>
        <charset val="204"/>
      </rPr>
      <t xml:space="preserve">                                 трансферты на строительство жилых помещений с целью реализации мероприятий по переселению граждан, проживающих в жилищном фонде, признанном в установленном порядке непригодным для проживания</t>
    </r>
  </si>
  <si>
    <r>
      <rPr>
        <b/>
        <sz val="12"/>
        <color theme="1"/>
        <rFont val="Times New Roman"/>
        <family val="1"/>
        <charset val="204"/>
      </rPr>
      <t>1. Улучшение муниципального жилищного фонда</t>
    </r>
    <r>
      <rPr>
        <sz val="12"/>
        <color theme="1"/>
        <rFont val="Times New Roman"/>
        <family val="1"/>
        <charset val="204"/>
      </rPr>
      <t xml:space="preserve"> - </t>
    </r>
    <r>
      <rPr>
        <b/>
        <sz val="12"/>
        <color theme="1"/>
        <rFont val="Times New Roman"/>
        <family val="1"/>
        <charset val="204"/>
      </rPr>
      <t xml:space="preserve">1230,0 </t>
    </r>
    <r>
      <rPr>
        <sz val="12"/>
        <color theme="1"/>
        <rFont val="Times New Roman"/>
        <family val="1"/>
        <charset val="204"/>
      </rPr>
      <t>приобретение дома 1/33кв</t>
    </r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 xml:space="preserve">для врача в МО Доможаковский с/с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 Поддержка муниципальных программ формирования современной городской среды: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благоустройство дворовых территорий многоквартирных домов;
благоустройство наиболее посещаемой муниципальной территории общего пользования населенного пункта
</t>
    </r>
  </si>
  <si>
    <r>
      <rPr>
        <b/>
        <sz val="12"/>
        <rFont val="Times New Roman"/>
        <family val="1"/>
        <charset val="204"/>
      </rPr>
      <t>Реализация мероприятий республиканской целевой программы "Энергосбережение и повышение энергетической эффективности в Республике Хакасия на 2013-2015 годы и на перспективу до 2020 года", направленных на  энергосбережение и повышение энергетической эффективности - 1644,14, из них 4,0 (МБ), 1640,1 (РХ):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^Монтаж системы  управления СУН-1*45 c преобразователем частоты к насосу - 1 ед. (приобретение и установка) на центральной котельной с. Зеленое - 4,0 (МБ), 396,0 (РХ);                                                                                                            ^Установка энергосберегающего Центробежного насоса Etanorm (ETN) (демонтаж старого и установка нового) с системой управления (приобретение и установка СУН-1*75-1 ед.) на котельной п.Расцвет - 731,7(РХ)                                                                                                                                                                        ^Установка центробежных насосов Etabloc ( ETB) - 2 ед. с системой управления (приобретение и установка ШУН-2*18,5 -1 ед.) на котельной п. Тепличный - 512,4 (РХ)</t>
    </r>
  </si>
  <si>
    <t>Муниципальная программа «Энергосбережение и повышение энергетической эффективности в Усть-Абаканском районе  (2014 - 2020 годы)»</t>
  </si>
  <si>
    <t>Программа «Развитие муниципального имущества в Усть-Абаканском районе (2016-2020 годы)»</t>
  </si>
  <si>
    <t>Подпрограмма «Обеспечение реализации муниципальной программы»</t>
  </si>
  <si>
    <t xml:space="preserve">Муниципальная программа «Развитие транспортной системы Усть-Абаканского района (2014-2020 годы)» </t>
  </si>
  <si>
    <t>Подпрограмма «Переселение жителей Усть-Абаканского района из аварийного и непригодного для проживания жилищного фонда»</t>
  </si>
  <si>
    <t>Подпрограмма «Обеспечение жильем молодых семей»</t>
  </si>
  <si>
    <t>Муниципальная программа «Развитие физической культуры и спорта в Усть-Абаканском районе  (2014 - 2020 годы)»</t>
  </si>
  <si>
    <t>Подпрограмма «Молодежь Усть-Абаканского района»</t>
  </si>
  <si>
    <t>Подпрограмма «Обеспечение реализации муниципальной  программы»</t>
  </si>
  <si>
    <t>Подпрограмма «Наследие Усть-Абаканского района»</t>
  </si>
  <si>
    <t>Муниципальная программа «Повышение эффективности и управления муниципальными финансами Усть-Абаканского района»</t>
  </si>
  <si>
    <t>Муниципальная программа «Профилактика заболеваний и формирование здорового образа жизни (2014-2020 годы)»</t>
  </si>
  <si>
    <t>Муниципальная программа «Развитие  образования  в  Усть-Абаканском районе (2014-2020 годы)»</t>
  </si>
  <si>
    <t>Подпрограмма «Развитие дошкольного, начального, общего, основного общего, среднего образования»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</si>
  <si>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</si>
  <si>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«Патриотическое воспитание»</t>
  </si>
  <si>
    <t>14.4.</t>
  </si>
  <si>
    <t>Подпрограмма «Профилактика террористической и экстремистской деятельности»</t>
  </si>
  <si>
    <r>
      <rPr>
        <b/>
        <sz val="12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- 4881,3,</t>
    </r>
    <r>
      <rPr>
        <sz val="12"/>
        <color theme="1"/>
        <rFont val="Times New Roman"/>
        <family val="1"/>
        <charset val="204"/>
      </rPr>
      <t xml:space="preserve"> в т.ч.: заработная плата - 3086,8; страховые взносы - 570,8; транспортные услуги - 5,6; прочие выплаты - 4,0; услуги связи - 52,2; коммунальные услуги - 113,5; содержание имущества - 198,8; прочие работы, услуги - 501,4; увеличение стоимости мат.запасов - 272,6; прочие расходы - 1,1; уплата иных платежей - 74,5     </t>
    </r>
  </si>
  <si>
    <r>
      <t xml:space="preserve">Поддержка объектов коммунальной инфраструктуры - 6738,0 из них 2987,7(МБ), 3750,4 (РХ): </t>
    </r>
    <r>
      <rPr>
        <sz val="12"/>
        <rFont val="Times New Roman"/>
        <family val="1"/>
        <charset val="204"/>
      </rPr>
      <t xml:space="preserve">
^Капитальный ремонт вспомогательного котельного оборудования котельных - 250,0 (МБ); Капитальный ремонт котельного оборудования центральной котельной с. Зеленое /КЗ 2016г./ - 1200,0 (РХ)                                                                                                                                                                                                    ^Капитальный ремонт ЦТП1; Кап ремонт инженерных сетей; Капитальный ремонт котельного оборудования котельных рп Усть-Абакан /КЗ 2016г./- 1632,7 (РХ);                                                                                                                                                                        ^Капитальный ремонт теплосети по ул. Космонавтов п.Расцвет от д.5 до д.8 - 954,5 (МБ); Капитальный ремонт инженерных сетей п. Тепличный, п. Расцвет; Капитальный ремонт котельной п. Расцвет /КЗ 2016г./ - 917,7 (РХ)                                                                                                                                                                 ^Капитальный ремонт котельного оборудования (колосники) а.Доможаков /КЗ 2016г./ - 450,2 (МБ);                                                              ^Капитальный ремонт котельного оборудования котельной /КЗ 2016г./; Капитальный ремонт т/сети от ТК до школы (100м); Капитальный ремонт водовода а.Чарков - 800,8 (МБ)                                                                                     ^Ревизия и тех.обслуживание станции водоподготовки 1 ступени водоочистки с.Московское - 60,0 (МБ)                                   ^Капитальный ремонт теплосети по ул. 30 лет Победы от ТК до СДК; Капитальный ремонт котельного оборудования котельной; Приобретение насоса на водозабор ЭЦВ-8/25 с.В-Биджа - 334,2 (МБ);                                                                                           ^Приобретение насосов ЭЦВ (2шт) и ремонт щита управления на водозаборе а.Райков - 138,0 (МБ)</t>
    </r>
  </si>
  <si>
    <r>
      <rPr>
        <b/>
        <sz val="12"/>
        <color theme="1"/>
        <rFont val="Times New Roman"/>
        <family val="1"/>
        <charset val="204"/>
      </rPr>
      <t>Содействие в обеспеченности жилыми помещениями молодых семей: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1.Проведение консультаций молодым семьям - 34 шт.
2.Формирования списков молодых семей для участия в Программе в 2018г. – 6 семей.
3.Прием и оформление документов -  6 семей                                                                                                                                                                                                                   4.Выдано свидетельств в 2017 году - 2 шт                                                                                                                                                                                            
5.Выплата субсидий  молодым семьям получившим свидетельства в 2017 году - 1 семей; </t>
    </r>
  </si>
  <si>
    <r>
      <t>1. Предоставление Усть-Абаканскому обществу инвалидов финансовой поддержки на осуществление уставной деятельности - 279,3</t>
    </r>
    <r>
      <rPr>
        <sz val="12"/>
        <color theme="1"/>
        <rFont val="Times New Roman"/>
        <family val="1"/>
        <charset val="204"/>
      </rPr>
      <t xml:space="preserve">, в том числе: заработная плата - 212,0; страховые взносы - 63,4; услуги связи - 2,1; услуги банка - 1,5; почтовые расходы - 0,3)                              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2.Другие мероприятия в области системы реабилитации и социальной интеграции ветеранов и инвалидов - 4,0</t>
    </r>
    <r>
      <rPr>
        <sz val="12"/>
        <color theme="1"/>
        <rFont val="Times New Roman"/>
        <family val="1"/>
        <charset val="204"/>
      </rPr>
      <t xml:space="preserve">, в том числе: проведение соревнований по настольным играм среди детей-инвалидов-1,0; проведение районной спартакиады по легкой атлетике среди инвалидов - 1,0; празднование мероприятий 23 февраля и 8 марта - 2,0.                                                                                                                                              </t>
    </r>
  </si>
  <si>
    <r>
      <rPr>
        <b/>
        <sz val="12"/>
        <rFont val="Times New Roman"/>
        <family val="1"/>
        <charset val="204"/>
      </rPr>
      <t>1.Мероприятия по предупреждению и борьбе с социально-значимыми заболеваниями и заболеваниями, представляющими опасность для окружающих - 290,6</t>
    </r>
    <r>
      <rPr>
        <sz val="12"/>
        <rFont val="Times New Roman"/>
        <family val="1"/>
        <charset val="204"/>
      </rPr>
      <t xml:space="preserve">, в том числе: покупка вакцины антирабической – 237,1; имунноглобулин противоклещевой – 52,8; сыворотка противостолбнячная – 0,7.                                                                  </t>
    </r>
    <r>
      <rPr>
        <b/>
        <sz val="12"/>
        <rFont val="Times New Roman"/>
        <family val="1"/>
        <charset val="204"/>
      </rPr>
      <t>2.Мероприятия в области государственной поддержки негосударственных некоммерческих организаций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 xml:space="preserve">243,3 </t>
    </r>
    <r>
      <rPr>
        <sz val="12"/>
        <rFont val="Times New Roman"/>
        <family val="1"/>
        <charset val="204"/>
      </rPr>
      <t xml:space="preserve">субсидии некоммерческой организаци (Красный крест)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3.Мероприятия, направленные на формирование здорового образа жизни - 6,4 </t>
    </r>
    <r>
      <rPr>
        <sz val="12"/>
        <rFont val="Times New Roman"/>
        <family val="1"/>
        <charset val="204"/>
      </rPr>
      <t xml:space="preserve">(КЗ 2016г. - ГСМ)                                                                                                                                     </t>
    </r>
  </si>
  <si>
    <r>
      <rPr>
        <b/>
        <sz val="12"/>
        <color theme="1"/>
        <rFont val="Times New Roman"/>
        <family val="1"/>
        <charset val="204"/>
      </rPr>
      <t xml:space="preserve">1. Предоставление Усть-Абаканскому районному обществу ветеранов финансовой поддержки на осуществление уставной деятельности </t>
    </r>
    <r>
      <rPr>
        <sz val="12"/>
        <color theme="1"/>
        <rFont val="Times New Roman"/>
        <family val="1"/>
        <charset val="204"/>
      </rPr>
      <t xml:space="preserve">- </t>
    </r>
    <r>
      <rPr>
        <b/>
        <sz val="12"/>
        <color theme="1"/>
        <rFont val="Times New Roman"/>
        <family val="1"/>
        <charset val="204"/>
      </rPr>
      <t>225,2</t>
    </r>
    <r>
      <rPr>
        <sz val="12"/>
        <color theme="1"/>
        <rFont val="Times New Roman"/>
        <family val="1"/>
        <charset val="204"/>
      </rPr>
      <t xml:space="preserve"> в т.ч. заработная плата - 162,0; страховые взносы - 48,6; услуги связи - 12,9; услуги сбербанка - 1,7.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2. Мероприятия в области системы реабилитации и социальной интеграции ветеранов и инвалидов - 8,0 </t>
    </r>
    <r>
      <rPr>
        <sz val="12"/>
        <color theme="1"/>
        <rFont val="Times New Roman"/>
        <family val="1"/>
        <charset val="204"/>
      </rPr>
      <t xml:space="preserve">Цикл мероприятий к "Дню Победы" - 3,0; цикл мероприятий к "Дню пожилого человека" - 5,0. </t>
    </r>
  </si>
  <si>
    <r>
      <rPr>
        <b/>
        <sz val="12"/>
        <rFont val="Times New Roman"/>
        <family val="1"/>
        <charset val="204"/>
      </rPr>
      <t>1.Обеспечение развития отрасли туризма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- 740,7</t>
    </r>
    <r>
      <rPr>
        <sz val="12"/>
        <rFont val="Times New Roman"/>
        <family val="1"/>
        <charset val="204"/>
      </rPr>
      <t xml:space="preserve"> в т.ч.: заработная плата - 593,9; начисления на выплаты по оплате труда - 63,9; услуги связи - 2,7; работы, услуги по содержанию имущества - 16,4; прочие работы, услуги - 14,6; пени - 1, гос.пошлина - 4,1; увеличение стоимости материальных запасов - 44,1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Организация, координация туристической деятельности и продвижения туристического продукта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22,6</t>
    </r>
    <r>
      <rPr>
        <sz val="12"/>
        <rFont val="Times New Roman"/>
        <family val="1"/>
        <charset val="204"/>
      </rPr>
      <t xml:space="preserve"> в т.ч.: Изготовление рекламной полиграфической и иной продукции - 2,6 (изготовление календарей); печать баннера к 10-летию Музея "Салбык" - 4,9; изготовление банера с рекламой туристических объектов Усть - Абаканского района - 6,1; проведение Молодежного этно-туристического форума "Этнова-2017" - 9,0.</t>
    </r>
  </si>
  <si>
    <r>
      <rPr>
        <b/>
        <sz val="12"/>
        <rFont val="Times New Roman"/>
        <family val="1"/>
        <charset val="204"/>
      </rPr>
      <t xml:space="preserve">1.Проведение спортивных мероприятий, обеспечение подготовки команд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25,9</t>
    </r>
    <r>
      <rPr>
        <sz val="12"/>
        <rFont val="Times New Roman"/>
        <family val="1"/>
        <charset val="204"/>
      </rPr>
      <t xml:space="preserve"> в т.ч.: первенство Красноярского края по рукопашному бою - 1,9; Чемпионат и первенство сибирского федерального округа по спортивному контактному (косики) каратэ г.Барнаул - 5,6; Приз Главы района спортсменам за высокие достижения - 8,8; фестиваль Всероссийского физкультурно-спортивного комплекса "Готов к труду и обороне" - 0,6; участие сборной района в спортивном фестивале малых сел Республики Хакасия - 9,0.
</t>
    </r>
    <r>
      <rPr>
        <b/>
        <sz val="12"/>
        <rFont val="Times New Roman"/>
        <family val="1"/>
        <charset val="204"/>
      </rPr>
      <t>2.Физкультурно-оздоровительная работа с различными категориями населения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101,0</t>
    </r>
    <r>
      <rPr>
        <sz val="12"/>
        <rFont val="Times New Roman"/>
        <family val="1"/>
        <charset val="204"/>
      </rPr>
      <t xml:space="preserve"> в т.ч.: ХСпартакиада Усть-Абаканского района по видам спорта: греко-римская борьба, настольный теннис, мини-футбол, волейбол - 19,7; Районные соревнования по настольным играм среди детей с ограниченными возможностями здоровья - 2,4; Проведение зимнего фестиваля ГТО - 4,1; соревнования посвященные 72-й годовщине Победы в ВОВ - 26,4; Районный турнир по волейболу "Кубок Победы" - 2,1; Районный турнир по футболу "Первая ласточка" - 1,9; Районные соревнования по настольному теннису - 3,2; День открытия спортивного сезона Усть-Абаканской спортивной школа - 41,2.
</t>
    </r>
  </si>
  <si>
    <r>
      <rPr>
        <b/>
        <sz val="12"/>
        <color theme="1"/>
        <rFont val="Times New Roman"/>
        <family val="1"/>
        <charset val="204"/>
      </rPr>
      <t xml:space="preserve">Мероприятия, направленные на стимулирование деловой активности хозяйствующих субъектов, осуществляющих торговую деятельность: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За 9 месяцев 2017 г. в районном центре проведены четыре ярмарки выходного дня (21.01.2017г., 18.02.2017г., 18.03.2017г., 22.04.2017г.), с участием 60 субъектов малого бизнеса, сельскохозяйственных  товаров и продуктов ее переработки было реализовано на 1878,9 тыс. руб. </t>
    </r>
  </si>
  <si>
    <r>
      <rPr>
        <b/>
        <sz val="12"/>
        <rFont val="Times New Roman"/>
        <family val="1"/>
        <charset val="204"/>
      </rPr>
      <t>1.Осуществление муниципальных функций в финансовой сфере</t>
    </r>
    <r>
      <rPr>
        <sz val="12"/>
        <rFont val="Times New Roman"/>
        <family val="1"/>
        <charset val="204"/>
      </rPr>
      <t xml:space="preserve"> - обеспечение деятельности УФиЭ - </t>
    </r>
    <r>
      <rPr>
        <b/>
        <sz val="12"/>
        <rFont val="Times New Roman"/>
        <family val="1"/>
        <charset val="204"/>
      </rPr>
      <t>7284,0</t>
    </r>
    <r>
      <rPr>
        <sz val="12"/>
        <rFont val="Times New Roman"/>
        <family val="1"/>
        <charset val="204"/>
      </rPr>
      <t>, в т.ч.: (заработная плата – 4260,6; начисления на выплаты по оплате труда – 2393,0; услуги связи – 97,7; работы, услуги по содержанию имущества – 33,8; прочие работы, услуги – 291,4; прочие расходы – 4,9; увеличение стоимости основных средств – 11,6; увеличение стоимости материальных запасов – 65,9; имущественный и транспортный налог - 0,7; пени – 124,4).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2.Выравнивание бюджетной обеспеченности и обеспечение сбалансированности бюджетов муниципальных образований Усть-Абаканского района - 43869,1,</t>
    </r>
    <r>
      <rPr>
        <sz val="12"/>
        <rFont val="Times New Roman"/>
        <family val="1"/>
        <charset val="204"/>
      </rPr>
      <t xml:space="preserve"> из них:                                                                                                   ^Дотации на выравнивание бюджетной обеспеченности поселений - 27347,5                                                                                                                                            ^Иные межбюджетные трансферты на поддержку мер по обеспечению сбалансированности бюджетов поселений - 16521,6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(обеспечение деятельности МКУ "Усть-Абаканская районная правовая служба" – 4931,9</t>
    </r>
    <r>
      <rPr>
        <sz val="12"/>
        <rFont val="Times New Roman"/>
        <family val="1"/>
        <charset val="204"/>
      </rPr>
      <t xml:space="preserve">, в т.ч.(заработная плата – 3100,7; начисления на выплаты по оплате труда – 1388,0; командировочные – 27,2; услуги связи – 59,9; работы, услуги по содержанию имущества – 42,1; прочие работы, услуги – 80,1; увеличение стоимости основных средств – 47,4; увеличение стоимости материальных запасов – 104,3; гос.пошлина - 14,0; пени - 68,2) 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4.Осуществление государственных полномочий по образованию и обеспечению деятельности комиссий по делам несовершеннолетних и защите их прав - 218,7(РХ)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5.Осуществление органами местного самоуправления государственных полномочий в области охраны труда - 213,9 (РХ)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6.Осуществление государственных полномочий по созданию, организации и обеспечению деятельности административных комиссий муниципальных образований - 274,9(РХ)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7.Осуществление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- 36,6 (РХ)                                                8.Процентные платежи за обслуживание государственных займов и кредитов - 1200,5  </t>
    </r>
  </si>
  <si>
    <r>
      <rPr>
        <b/>
        <u/>
        <sz val="12"/>
        <rFont val="Times New Roman"/>
        <family val="1"/>
        <charset val="204"/>
      </rPr>
      <t>Развитие дошкольного образования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- 21417,1</t>
    </r>
    <r>
      <rPr>
        <sz val="12"/>
        <rFont val="Times New Roman"/>
        <family val="1"/>
        <charset val="204"/>
      </rPr>
      <t xml:space="preserve">, из них: Субсидии на выполнения муниципального задания из средств МБ: оплата труда - 11027,5; услуги связи - 38,3; транспортные услуги - 163,3; коммунальные услуги - 6644,7; услуги по сод.имущества - 1669,5; прочие услуги - 506,0; прочие расходы - 766,3; приобретение основных средств - 220,7; приобретение мат.запасов - 380,8.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2.Капитальный ремонт в муниципальных учреждениях, в том числе разработка проектно-сметной документации - 362,4 </t>
    </r>
    <r>
      <rPr>
        <sz val="12"/>
        <rFont val="Times New Roman"/>
        <family val="1"/>
        <charset val="204"/>
      </rPr>
      <t xml:space="preserve">ПСД для кап. ремонта парадного входа с устройством крылец и козырьков-35,0; ремонт системы отопления, водопровода, канализации - 18,9; капитальный ремонт мед. кабинета д/с Звездочка с. Калинино-176,7, осуществление тех. и строит. надзора за кап. ремонтом - 131,8.                             </t>
    </r>
    <r>
      <rPr>
        <b/>
        <sz val="12"/>
        <rFont val="Times New Roman"/>
        <family val="1"/>
        <charset val="204"/>
      </rPr>
      <t xml:space="preserve">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3.Мероприятия по развитию дошкольного образования - 503,0</t>
    </r>
    <r>
      <rPr>
        <sz val="12"/>
        <rFont val="Times New Roman"/>
        <family val="1"/>
        <charset val="204"/>
      </rPr>
      <t xml:space="preserve">: приобретение:                                                                                                                                                                                                                                                                                                                                                        ^Оборудования и инвентаря для медицинских кабинетов - 465,5                                                                                            ^Специальная оценка условий труда - 21,9                                                                                                                 ^Установка АУПС - 10,0                                                                                                                                                                                                                              ^Обработка кровли огнезащитным составом, испытание пожарных кранов, лестниц, ограждений - 5,6                                                             </t>
    </r>
    <r>
      <rPr>
        <b/>
        <sz val="12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- 53201,4(РХ):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^Субсидии на выполнения муниципального задания из средств РХ: на оплату труда - 53175,5; услуги связи - 25,9,                                          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04"/>
      </rPr>
      <t/>
    </r>
  </si>
  <si>
    <r>
      <rPr>
        <b/>
        <sz val="12"/>
        <rFont val="Times New Roman"/>
        <family val="1"/>
        <charset val="204"/>
      </rPr>
      <t>4. Создание условия для обеспечения современного качества образования - 2223,4</t>
    </r>
    <r>
      <rPr>
        <sz val="12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^Установка АУПС - 13,3                                                                                                                                                                                                                           ^Разработка ПСД системы автоматической пожарной сигнализации и оповещение людей о пожаре - 35,0        ^Обработка кровли огнезащитным составом, испытание пожарных кранов, лестниц, ограждений - 754,9                                                                                                                                                                                                                                        ^Обучение по мерам пожарной безопасности - 12,9                                                                                                                                                                                                         ^Определение категории помещения по взраво-пожароопасности - 6,0                                                                                                       ^Проверка качества огнезащитной обработки деревянных конструкций - 13,6                                                                                                                                                  ^Материальные запасы по противопожарной безопасности - 17,7                                                                                                                                                ^Приобретение огнетушителей и знаков - 22,2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- 69,1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- 37,5                                                                                                                                                                                           ^Санитарная безопасность:  устройство приточно-вытяжной вентиляции в пищеблоке - 87,1                                                                         ^Антитеррористическая безопасность - установка систем видеонаблюдения - 190                                                                                                                                                      ^Приобретение школьной мебели - 356,4                                                                                                                      ^Приобретение котла для котельной школы - 344,6                                                                                                           ^Приобретение спортивного оборудования для Чарковской СОШ за счет спонсорской помощи - 137,2                               ^Электробезопасность-обучение и аттестация кочегаров, рабоч.по бойлеру для работы в котельных-90,1                                                                                                                                                                                                                                                                                                                                                                                                                          ^Специальная оценка условий труда - 35,8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5.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- 244154,3(РХ)</t>
    </r>
    <r>
      <rPr>
        <sz val="12"/>
        <rFont val="Times New Roman"/>
        <family val="1"/>
        <charset val="204"/>
      </rPr>
      <t xml:space="preserve">  ^Субсидии на выполнения муниципального задания из средств РХ на оплату труда - 239931,0; услуги связи - 582,8; прочие услуги - 259,2; прочие расходы - 4,9; приобретение основных средств - 2211,4; приобретение мат.запасов - 1165,0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</si>
  <si>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u/>
        <sz val="12"/>
        <rFont val="Times New Roman"/>
        <family val="1"/>
        <charset val="204"/>
      </rPr>
      <t xml:space="preserve">Обеспечение условий развития сферы образования: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1.Органы местного самоуправления - 4301,2,</t>
    </r>
    <r>
      <rPr>
        <sz val="12"/>
        <rFont val="Times New Roman"/>
        <family val="1"/>
        <charset val="204"/>
      </rPr>
      <t xml:space="preserve"> в т.ч.: ^Субсидии на обеспечение деятельности средства МБ: оплата труда - 4139,6, услуги связи - 54,9, услуги по сод.имущества - 16,1, прочие услуги - 15,4, приобретение основных средств - 48,0, приобретение мат.запасов - 27,2.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- 13247,0</t>
    </r>
    <r>
      <rPr>
        <sz val="12"/>
        <rFont val="Times New Roman"/>
        <family val="1"/>
        <charset val="204"/>
      </rPr>
      <t xml:space="preserve"> из них: ^Субсидии на обеспечение деятельности средства МБ: оплата труда - 11750,2, услуги связи - 129,8, коммунальные услуги - 275,8, услуги по сод.имущества - 129,9, прочие услуги - 281,4, прочие расходы - 384,6, приобретение основных средств - 3,3; приобретение мат.запасов - 292,0                                                                                              </t>
    </r>
  </si>
  <si>
    <r>
      <rPr>
        <b/>
        <u/>
        <sz val="12"/>
        <rFont val="Times New Roman"/>
        <family val="1"/>
        <charset val="204"/>
      </rPr>
      <t>Развитие системы дополнительного образования детей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образования)- 10096,5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 средства МБ: оплата труда - 9555,6; услуги связи - 16,1; коммунальные услуги - 188,1; услуги по сод.имущества - 98,2; прочие услуги - 39,4; прочие расходы - 147,1; приобретение мат.запасов - 52,0.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(Усть-Абаканская ДШИ) - 6835,3</t>
    </r>
    <r>
      <rPr>
        <sz val="12"/>
        <rFont val="Times New Roman"/>
        <family val="1"/>
        <charset val="204"/>
      </rPr>
      <t xml:space="preserve">, из них:  ^Субсидии на выполнения муниципального задания из средств МБ: оплата труда - 6252,2; расчеты по прочим выплатам - 6,4; услуги связи - 17,3; коммунальные услуги - 398,6; прочие услуги - 63,7; прочие расходы - 93,8; приобретение материальных запасов - 3,3.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3.Обеспечение деятельности подведомственных учреждений (Усть-Абаканская СШ) - 13867,3</t>
    </r>
    <r>
      <rPr>
        <sz val="12"/>
        <rFont val="Times New Roman"/>
        <family val="1"/>
        <charset val="204"/>
      </rPr>
      <t xml:space="preserve">, в т.ч.  ^Субсидии на выполнения муниципального задания из средств МБ: оплата труда - 12858,5; услуги связи - 24,4; коммунальные услуги - 419,8; услуги по сод.имущества - 26,2; прочие услуги - 93,5; прочие расходы - 347,4; приобретение мат.запасов - 97,5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04"/>
      </rPr>
      <t>Выявление и поддержка одаренных детей и талантливой молодежи</t>
    </r>
    <r>
      <rPr>
        <sz val="12"/>
        <rFont val="Times New Roman"/>
        <family val="1"/>
        <charset val="204"/>
      </rPr>
      <t xml:space="preserve">                                                                                </t>
    </r>
    <r>
      <rPr>
        <b/>
        <sz val="12"/>
        <rFont val="Times New Roman"/>
        <family val="1"/>
        <charset val="204"/>
      </rPr>
      <t>1.Создание условия для обеспечения современного качества образования - 40,0 (РБ)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Участие обучающихся (команд школьников) и их сопровождающих (руководителей) в республиканских, межрегиональных, всероссийских учебно-тренировочных сборах, спортивных соревнованиях, школах для одаренных детей и других международных и всероссийских мероприятиях: поездка в г. Красноярск спортсменов МБОУ "Доможаковская СОШ" , МБОУ Сапоговская СОШ", МБОУ "Расцветская СОШ" транспортные расходы из с-в МБ - 29,5; г.Москва МБОУ Усть-Абаканская СОШ" - 10,5</t>
    </r>
  </si>
  <si>
    <t>Мероприятия по профилактике терроризма и экстремизма</t>
  </si>
  <si>
    <r>
      <rPr>
        <b/>
        <sz val="12"/>
        <rFont val="Times New Roman"/>
        <family val="1"/>
        <charset val="204"/>
      </rPr>
      <t>Укрепление безопасности и общественного порядка в Усть-Абаканском районе - 3,2</t>
    </r>
    <r>
      <rPr>
        <sz val="12"/>
        <rFont val="Times New Roman"/>
        <family val="1"/>
        <charset val="204"/>
      </rPr>
      <t xml:space="preserve">, из них:                                                                               1. Поощрение лучших работников ОВД и членов общественных организаций правоохранительной направленности (подарки для учителей - народных дружинников. К Дню учителя) - 3,6                                                                                                                                                          2. Организация восстановления документов лиц, попавших в сложные жизненные ситуации, (фотографирование, оплата гос.пошлины) - 3,2 </t>
    </r>
  </si>
  <si>
    <r>
      <t>Мероприятия по повышению безопасности дорожного движения - 16,0,</t>
    </r>
    <r>
      <rPr>
        <sz val="12"/>
        <rFont val="Times New Roman"/>
        <family val="1"/>
        <charset val="204"/>
      </rPr>
      <t xml:space="preserve"> в т.ч.: Районная олимпиада "Знатоки ПДД" - 3,0; Районный конкурс- соревнование юных велосипедистов «Безопасное колесо – 2017» - 13,0</t>
    </r>
  </si>
  <si>
    <r>
      <rPr>
        <b/>
        <sz val="12"/>
        <rFont val="Times New Roman"/>
        <family val="1"/>
        <charset val="204"/>
      </rPr>
      <t>Создание условий для защиты населения от чрезвычайных ситуаций - 1656,1, из них 29,4 (РХ), 1626,7 (МБ)</t>
    </r>
    <r>
      <rPr>
        <sz val="12"/>
        <rFont val="Times New Roman"/>
        <family val="1"/>
        <charset val="204"/>
      </rPr>
      <t xml:space="preserve">, в том числе: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1.Обеспечение деятельности подведомственных учреждений ("Единая дежурная диспетчерская служба") - 1407,0</t>
    </r>
    <r>
      <rPr>
        <sz val="12"/>
        <rFont val="Times New Roman"/>
        <family val="1"/>
        <charset val="204"/>
      </rPr>
      <t xml:space="preserve">, из них заработная плата - 1115,0, страховые взносы - 292.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2.Мероприятия по защите населения Усть-Абаканского района от чрезвычайных ситуаций, пожарной безопасности и безопасности на водных объектах - 4,7,</t>
    </r>
    <r>
      <rPr>
        <sz val="12"/>
        <rFont val="Times New Roman"/>
        <family val="1"/>
        <charset val="204"/>
      </rPr>
      <t xml:space="preserve"> из них: ^Печать топографических карт (предупреждение паводка - 1шт, предупреждение природных пожаров - 1 шт) – 2,6; ^Баннер в ЕДДС – 1,2; ^Баннер - 0,9.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3.Межбюджетные трансферты на мероприятия по защите населения от чрезвычайных ситуаций, пожарной безопасности и безопасности на водных объектах - 215,0</t>
    </r>
    <r>
      <rPr>
        <sz val="12"/>
        <rFont val="Times New Roman"/>
        <family val="1"/>
        <charset val="204"/>
      </rPr>
      <t xml:space="preserve">, из них: ^Опашка территории населенных пунктов - 120,0; ^Приобретение специального оборудования и пожарно-технического вооружения - 95,0.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4. Создание и поддержка спасательных постов в местах массового отдыха населения РХ с наглядной агитацией по предупреждению происшествий на воде - 29,4 (РХ) 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</si>
  <si>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1.Органы местного самоуправления - 2246,8</t>
    </r>
    <r>
      <rPr>
        <sz val="12"/>
        <rFont val="Times New Roman"/>
        <family val="1"/>
        <charset val="204"/>
      </rPr>
      <t xml:space="preserve"> в т.ч. заработная плата - 1445,3; начисления на выплаты по оплате труда - 623,4; услуги связи - 33,3; работы, услуги по содержанию имущества - 7,5; прочие работы, услуги - 28,9; пеня - 41,9; увеличение стоимости основных средств - 15,1; увеличение стоимости материальных запасов - 51,4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2.Обеспечение деятельности подведомственных учреждений - 7624,0</t>
    </r>
    <r>
      <rPr>
        <sz val="12"/>
        <rFont val="Times New Roman"/>
        <family val="1"/>
        <charset val="204"/>
      </rPr>
      <t xml:space="preserve"> в т.ч. заработная плата - 5978,3; начисления на выплаты по оплате труда - 1210,8; услуги связи - 17,7; работы, услуги по содержанию имущества - 12,2; прочие работы, услуги - 170,0; пеня - 137,3; увеличение стоимости основных средств - 3,9; увеличение стоимости материальных запасов - 93,8  </t>
    </r>
  </si>
  <si>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(МБУ культуры "Районный молодежный ресурсный центр")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 xml:space="preserve">740,8 </t>
    </r>
    <r>
      <rPr>
        <sz val="12"/>
        <rFont val="Times New Roman"/>
        <family val="1"/>
        <charset val="204"/>
      </rPr>
      <t xml:space="preserve">в т.ч. заработная плата - 582,4; начисления на выплаты по оплате труда - 120,0; услуги связи - 22,7; прочие работы, услуги - 2,0; пеня - 12,4; увеличение стоимости материальных запасов - 1,3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Мероприятия в области молодежной политики - 131,2 </t>
    </r>
    <r>
      <rPr>
        <sz val="12"/>
        <rFont val="Times New Roman"/>
        <family val="1"/>
        <charset val="204"/>
      </rPr>
      <t>в т.ч.ч.: "День открытых дверей ФГБОУ ВЩ "ХГУ им.Н.Ф.Катанова" - 5,0; "Встреча 3-х поколений" - 13,0; День здоровья - 0,3; Районный семейный форум - 2,0; учатие в праздовании 9 мая - 9,1; Районная "Школа КВН" - 7,1; Участие во всероссийской акции "Георгиевская ленточка" - 1,5; Республиканская акция "Свеча памяти" - 4,5; Районный слет активной молодежи "МегаПикник" - 33,0; Отборочный этап регионального фестиваля "Весна в Хакасии" - 0,6; Молодежный туристкий форум "Этнова 2017" - 45,0; Спартакиада молодежи допризывного возраста - 5,1; Квест-игра "Здоровая Россия - общее дело" - 5,0.</t>
    </r>
  </si>
  <si>
    <r>
      <rPr>
        <b/>
        <sz val="12"/>
        <rFont val="Times New Roman"/>
        <family val="1"/>
        <charset val="204"/>
      </rPr>
      <t>Мероприятия, направленные на патриотическое воспитание граждан - 80,6</t>
    </r>
    <r>
      <rPr>
        <sz val="12"/>
        <rFont val="Times New Roman"/>
        <family val="1"/>
        <charset val="204"/>
      </rPr>
      <t>, в том числе: Проведение спортивных мероприятий среди детей и молодежи патриотической направленности - 9,5; Районный финал военно-спортивной игры "Зарница" - 23,0; Формирование патриотического движения среди детей и молодежи - 2,0; Проведение республиканской военно-спортивной игры "Победа" - 2,0; Конкурс музеев и музейных комнат «Ожили в памяти мгновенья» - 5,0; Физкультурно-оздоровительная работа в образовательных учреждениях - 2,0; Муниципальная акция «Георгиевская ленточка» - 2,0; Конкурс слайдовых презентаций «Отечества достойные сыны» - 3,0; Районный конкурс творческих работ «Письмо неизвестному солдату» - 1,5; Муниципальная акция «Вечный огонь памяти» - 1,5; Муниципальная акция «И помнит мир спасенный» - 1,5; Военно-полевые сборы старшеклассников-27,6.</t>
    </r>
  </si>
  <si>
    <r>
      <rPr>
        <b/>
        <sz val="12"/>
        <rFont val="Times New Roman"/>
        <family val="1"/>
        <charset val="204"/>
      </rPr>
      <t xml:space="preserve">1.Совершенствование библиотечной деятельности - 12961,6, из них: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1. Обеспечение деятельности подведомственных учреждений (МБУК «Усть-Абаканская ЦБС») - 12729,0 в т.ч. заработная плата - 8430,9; начисления на выплаты по оплате труда - 3258,8; услуги связи - 193,0; коммунальные услуги - 254,4; работы, услуги по содержанию имущества - 126,5; прочие работы, услуги - 23,7; прочие расходы - 261,3; увеличение стоимости основных средств - 20,4; увеличение стоимости материальных запасов - 160,0                                                                                                                                                                   2.Мероприятия по поддержки и развитию культуры, искуства и архивного дела - 183,2 в т.ч. подписка на периодические издания - 108,9; приобретение книг - 74,3.                                                                                                                                                                                         3.Капитальный ремонт в муниципальных учреждениях, в том числе проектно-сметная документация - 49,4 (К-т 2016г. ремонт отопления ЦБС)  </t>
    </r>
    <r>
      <rPr>
        <sz val="12"/>
        <color rgb="FFFF0000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2.Сохранение культурных ценностей - 836,0 из них 660,0 (МБ); 176 (РФ) </t>
    </r>
    <r>
      <rPr>
        <sz val="12"/>
        <rFont val="Times New Roman"/>
        <family val="1"/>
        <charset val="204"/>
      </rPr>
      <t xml:space="preserve"> 
1.Обеспечение деятельности подведомственных учреждений (МКУК «Усть-Абаканский историко-краеведческий музей») - 431,4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т.ч. заработная плата - 183,0; начисления на выплаты по оплате труда - 22,7, услуги связи - 2,7; работы, услуги по содержанию имущества - 4,2; прочие работы, услуги - 6,5; пеня - 51,4; увеличение стоимости основных средств - 9,0; увеличение стоимости материальных запасов - 151,9.                                                                                                                                                                         2.Обеспечение безопасности музейного фонда и развитие музеев - 27,5 в т.ч. изготовление доп.списков погибших (мраморные плиты) для мамериала ВОВ - 20,0; приобретение национальной мужской рубахи - 7,5                                                                                                                                                                            3.Мероприятия по поддержки и развитию культуры, искуства и архивного дела - 201,1 в т.ч. спиливание аварийных деревьев - 35,0; организация и демонстрация фейерверка к 9мая - 100,0; рассада - 15,0; раб. по наблюд. за тех.сост.газовой горелки - 15,0; опл. по дог.рабочему - 36,1                                                                                                                                                           4.Государственная поддержка отрасли культуры - 176,0 (РФ), в т.ч. денежное поощрение лучшему работнику культуры МКУ "Доможаковский сельский Дом культуры" - 50,0; комплектование книжных фондов - 26,0; денежное поощрение лучшему учреждению - 100,0.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3.Развитие архивного дела: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1.Арендная плата за пользование помещением под архив - </t>
    </r>
    <r>
      <rPr>
        <b/>
        <sz val="12"/>
        <rFont val="Times New Roman"/>
        <family val="1"/>
        <charset val="204"/>
      </rPr>
      <t xml:space="preserve">159,7;    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</si>
  <si>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- 2789,2 (РХ): </t>
    </r>
    <r>
      <rPr>
        <sz val="12"/>
        <rFont val="Times New Roman"/>
        <family val="1"/>
        <charset val="204"/>
      </rPr>
      <t xml:space="preserve">субсидии на выполнения муниципального задания: оплата труда - 2208,9; услуги связи - 45,1; коммунальные услуги - 35,6; аренда - 147,7; работы, услуги по содержанию имущества - 140,1; прочие работы, услуги - 44,8; прочие расходы - 20,9; увеличение стоимости материальных запасов - 146,1.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2.Предоставление ежемесячных денежных 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- 29808,0 (РХ)</t>
    </r>
    <r>
      <rPr>
        <sz val="12"/>
        <rFont val="Times New Roman"/>
        <family val="1"/>
        <charset val="204"/>
      </rPr>
      <t xml:space="preserve">, в том числе: Опекунское пособие 283 реб. - 17360,0; вознаграждение приемным семьям 75 чел. - 12448,0.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- 4873,9,0 из них 633,6 (РХ), 4240,3 (РФ) </t>
    </r>
    <r>
      <rPr>
        <sz val="12"/>
        <rFont val="Times New Roman"/>
        <family val="1"/>
        <charset val="204"/>
      </rPr>
      <t xml:space="preserve">5 квартира </t>
    </r>
  </si>
  <si>
    <r>
      <rPr>
        <b/>
        <sz val="12"/>
        <rFont val="Times New Roman"/>
        <family val="1"/>
        <charset val="204"/>
      </rPr>
      <t>1. Социальные выплаты гражданам - 2541,6</t>
    </r>
    <r>
      <rPr>
        <sz val="12"/>
        <rFont val="Times New Roman"/>
        <family val="1"/>
        <charset val="204"/>
      </rPr>
      <t xml:space="preserve">,  из них:                                                                                                                       ^Доплаты к пенсиям муниципальным служащим - 2383,9;                                                                                                                  ^Оказание материальной помощи малообеспеченным категориям населения - 54,0 (8 человека);                                                                                                ^Обеспечение мер социальной поддержки специалистов культуры, проживающих в сельской местности - 63,7 (компенсация за комунальные услуги);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(4 человека) - 40,0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2.Осуществление государственных полномочий по выплатам гражданам, имеющим детей - 2915,0 (РХ) ^</t>
    </r>
    <r>
      <rPr>
        <sz val="12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</si>
  <si>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rPr>
        <b/>
        <sz val="12"/>
        <rFont val="Times New Roman"/>
        <family val="1"/>
        <charset val="204"/>
      </rPr>
      <t xml:space="preserve">1. Улучшение жилищных условий граждан, молодых семей и молодых специалистов, проживающих в сельской местности: </t>
    </r>
    <r>
      <rPr>
        <sz val="12"/>
        <rFont val="Times New Roman"/>
        <family val="1"/>
        <charset val="204"/>
      </rPr>
      <t>3911,2 из них:</t>
    </r>
    <r>
      <rPr>
        <b/>
        <sz val="12"/>
        <rFont val="Times New Roman"/>
        <family val="1"/>
        <charset val="204"/>
      </rPr>
      <t xml:space="preserve"> 689,2(РБ), 2020,0(РХ), 1202,0(РФ), </t>
    </r>
    <r>
      <rPr>
        <sz val="12"/>
        <rFont val="Times New Roman"/>
        <family val="1"/>
        <charset val="204"/>
      </rPr>
      <t xml:space="preserve">в т.ч. по категориям:                                          - "молодые семьи и молодые специалисты" 2 чел. - 2583,2, в т.ч. 396,3(РБ), 1371,1(РХ), 815,8(РФ) - общая площадь приобретенного жилья составила - 144,8 кв.м.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- "граждане" 1 чел. - 1328,0, в т.ч. 292,9(РБ); 648,9(РХ); 386,2(РФ) общая площадь приобретенного жилья составила - 111,0 кв.м.                                                                                                                                                                                                     </t>
    </r>
  </si>
  <si>
    <r>
      <t>Обеспечение потребности населения в перевозках пассажиров на социально значимых маршрутах - 1351,3</t>
    </r>
    <r>
      <rPr>
        <sz val="12"/>
        <color theme="1"/>
        <rFont val="Times New Roman"/>
        <family val="1"/>
        <charset val="204"/>
      </rPr>
      <t>,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Выполнение пассажиро-перевозок по регулируемым тарифам на маршрутах №104 Московское-В-Биджа, №113 Расцвет-Тепличный-Зеленое, №115 Калинино-Ташеба-Сапогов, №501 Усть-Абакан-Чарков-Ах-Хол.                        </t>
    </r>
  </si>
  <si>
    <r>
      <t>Строительство и реконструкция, содержание, ремонт, капитальный ремонт автомобильных дорог общего пользования местного значения - 23419, из них 8116,4 (МБ), 15302,6 (РХ)</t>
    </r>
    <r>
      <rPr>
        <sz val="12"/>
        <rFont val="Times New Roman"/>
        <family val="1"/>
        <charset val="204"/>
      </rPr>
      <t xml:space="preserve">                                                                                    Усть-Бюрский с/с -  Ремонт ул.Кирова - 1809,0 (МБ); ул. Трактовая, Ленина, Кирова и ремонт моста через реку Бюря - 3069,6 (РХ) 
Райковский с/с - Ремонт ул.Линейная п.Тигей - 945,6 (РХ) 
Чарковский с/с -  Ремонтное профилирование и отсыпка ПГС а.Чарков - 321,5 (МБ); Ремонт ул.Мира п.Уйбат - 656,4 (РХ); ул.Полевая а.Бейка - 849,4 (РХ); ул.Таежная п.Майский -1097,6 (РХ). 
Усть-Абаканский п/с - Ремонт ул. Октябрьская, ул. Гидролизная, ул. Калинина, ул. Щорса. Установка остановочного павильона ул. Калинина. Ремонт тротуаров ул.Добровольского, ул.К.Маркса, ул.Пионерская - 3758,0 (МБ); 2895,0 (РХ). 
Опытненский с/с - Ремонт ул. Щербанева с. Зеленое - 1327,9 (МБ)
Доможаковский с/с - Ремонт пер. Школьный а.Доможаков - 500,0 (МБ)
В-Биджинский с/с - Ремонт асфальтового покрытия по ул. Советская с.В-Биджа - 400,0 (МБ)
Калининский с/с - Ремонт дороги по ул.Маршала Жукова с.Калинино - 5000,0 (РХ)
Расцветовский с/с - Ремонт ул. Есенина п.Тепличный - 789,0 (РХ) 
</t>
    </r>
  </si>
  <si>
    <r>
      <rPr>
        <b/>
        <sz val="12"/>
        <rFont val="Times New Roman"/>
        <family val="1"/>
        <charset val="204"/>
      </rPr>
      <t>1.Создание общих условий функционирования сельского хозяйства - 117,0,</t>
    </r>
    <r>
      <rPr>
        <sz val="12"/>
        <rFont val="Times New Roman"/>
        <family val="1"/>
        <charset val="204"/>
      </rPr>
      <t xml:space="preserve"> в т.ч.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Награждение победителей конно-спортивных соревнований, посвященных Дню Победы в аале Райков - 87,0;
формирование призового фонда на финал республиканских конно-спортивных соревнований – 30,0</t>
    </r>
    <r>
      <rPr>
        <b/>
        <sz val="12"/>
        <rFont val="Times New Roman"/>
        <family val="1"/>
        <charset val="204"/>
      </rPr>
      <t xml:space="preserve">
2. Обеспечение деятельности управления землепользования - 4473,4,</t>
    </r>
    <r>
      <rPr>
        <sz val="12"/>
        <rFont val="Times New Roman"/>
        <family val="1"/>
        <charset val="204"/>
      </rPr>
      <t xml:space="preserve"> из них: заработная плата - 2712,9; начисления на выплаты по оплате труда - 621,6; услуги связи - 101,1; коммунальные услуги - 346,7; работы, услуги по содержанию имущества - 91,9; прочие работы, услуги - 163,2; прочие расходы - 3,9; увеличение стоимости основных средств - 30,4; увеличение стоимости материальных запасов - 267,9; пени - 108,6; гос.пошлина за постановку на учет автомобиля - 2,9; имущественный и транспортный налог - 22,3.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3.Содержание объекта по утилизации - </t>
    </r>
    <r>
      <rPr>
        <sz val="12"/>
        <rFont val="Times New Roman"/>
        <family val="1"/>
        <charset val="204"/>
      </rPr>
      <t xml:space="preserve">430,7, из них: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^</t>
    </r>
    <r>
      <rPr>
        <sz val="12"/>
        <rFont val="Times New Roman"/>
        <family val="1"/>
        <charset val="204"/>
      </rPr>
      <t xml:space="preserve">Охрана биотермической ямы </t>
    </r>
    <r>
      <rPr>
        <b/>
        <sz val="12"/>
        <rFont val="Times New Roman"/>
        <family val="1"/>
        <charset val="204"/>
      </rPr>
      <t>- 148,8 МБ</t>
    </r>
    <r>
      <rPr>
        <sz val="12"/>
        <rFont val="Times New Roman"/>
        <family val="1"/>
        <charset val="204"/>
      </rPr>
      <t xml:space="preserve">;                                                                                                                                                     ^Осуществление отдельных государственных полномочий по предупреждению и ликвидации болезней животных - </t>
    </r>
    <r>
      <rPr>
        <b/>
        <sz val="12"/>
        <rFont val="Times New Roman"/>
        <family val="1"/>
        <charset val="204"/>
      </rPr>
      <t>281,9 РХ</t>
    </r>
    <r>
      <rPr>
        <sz val="12"/>
        <rFont val="Times New Roman"/>
        <family val="1"/>
        <charset val="204"/>
      </rPr>
      <t xml:space="preserve"> (заработная плата - 232,0; начисления на выплаты по оплате труда - 49,9)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</si>
  <si>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Мероприятия по сохранению и развитию малых сел: 407,2, из них: 13,2 (МБ), 394,0 (РХ)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1. Райковский сельсовет: аал п. Хоных оплата КЗ за установку малых игровых форм в 2016г. - 394,0 (РХ)</t>
    </r>
    <r>
      <rPr>
        <b/>
        <sz val="12"/>
        <rFont val="Times New Roman"/>
        <family val="1"/>
        <charset val="204"/>
      </rPr>
      <t xml:space="preserve">                          </t>
    </r>
    <r>
      <rPr>
        <sz val="12"/>
        <rFont val="Times New Roman"/>
        <family val="1"/>
        <charset val="204"/>
      </rPr>
      <t xml:space="preserve">
                                       аал. Баинов бурение скважин (7шт) - 4,8 (МБ)                                                                                                                                                                           
Чарковский сельсовет: аал. Ах-Хол устройство электрического отопления в МКУ СКЦ - 1,3 (МБ)                                                                             
                                        аал. Бейка ограждение кладбища - 3,8                                                                                              Доможаковский сельсовет: п. Имени Ильича обустройство детской площадки - 3,3 (МБ)
2. Выездная библиотека -1 раз в месяц                                                                                                                                                          3. Проведение праздничных мероприятий: аал Мохов проведены праздничные концерты, посвященные Новому году, 8 Марта, Маслиничные гуляния; аал. Бейка концерты посвященные 8 Марта; аал. Ах-Хол 9 мая поздравили тружеников тыла. 1 июня проводился праздник - День защиты детей.                                                                                                                4. Выезд автофлюрографии.
</t>
    </r>
  </si>
  <si>
    <r>
      <rPr>
        <b/>
        <sz val="12"/>
        <rFont val="Times New Roman"/>
        <family val="1"/>
        <charset val="204"/>
      </rPr>
      <t xml:space="preserve">Мероприятия в сфере поддержки малого и среднего предпринимательства - 48,7 (МБ), из них: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^Повышение профессионального уровня предпринимателей через организацию и проведение семинаров, круглых столов, "голубых огоньков" и других мероприятий - 10,0 (Оплата ООО "Налоги. Бизнес. Право" за проведение семинара для предпринимателей в 2016 г.)                                                                                                                                              ^Организация и проведение районных конкурсов: "Предприниматель года" - 38,7 (цветы, подарки)                                                 ^ Реализация мероприятий, направленных на поддержку малого и среднего предпринимательства (Исполнение обязательств за счет республиканского бюджета) - </t>
    </r>
    <r>
      <rPr>
        <b/>
        <sz val="12"/>
        <rFont val="Times New Roman"/>
        <family val="1"/>
        <charset val="204"/>
      </rPr>
      <t>182,7 (РХ)</t>
    </r>
    <r>
      <rPr>
        <sz val="12"/>
        <rFont val="Times New Roman"/>
        <family val="1"/>
        <charset val="204"/>
      </rPr>
      <t xml:space="preserve">:                                                                                - субидирование затрат, связанных с приобретением оборудования: ООО "Сыродел", Дырин Ю.П. - 11,4; ООО «СПК «Сибирь», Дырина Т.А. - 39,3                                                                                                                                                                                      - Грант (субсидия) на реализацию бизнес-проекта "Приобретение грузового автомобиля" - ГКФХ Чебоненко Р.Е. - 132,0    </t>
    </r>
  </si>
  <si>
    <r>
      <rPr>
        <b/>
        <u/>
        <sz val="12"/>
        <rFont val="Times New Roman"/>
        <family val="1"/>
        <charset val="204"/>
      </rPr>
      <t xml:space="preserve">Развитие начального общего, основного общего, среднего общего образования </t>
    </r>
    <r>
      <rPr>
        <sz val="12"/>
        <rFont val="Times New Roman"/>
        <family val="1"/>
        <charset val="204"/>
      </rPr>
      <t xml:space="preserve">                                                          </t>
    </r>
    <r>
      <rPr>
        <b/>
        <sz val="12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>51791,1:</t>
    </r>
    <r>
      <rPr>
        <sz val="12"/>
        <rFont val="Times New Roman"/>
        <family val="1"/>
        <charset val="204"/>
      </rPr>
      <t xml:space="preserve"> из них: Субсидии на выполнения муниципального задания из средств МБ: оплата труда - 5737,5, услуги связи - 188,9, транспортные услуги - 836,3, коммунальные услуги - 25816,9, услуги по сод.имущества - 8063,4, прочие услуги - 1413,7, прочие расходы - 2913,3, приобретение основных средств - 416,5, приобретение мат.запасов - 6404,6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2.Строительство, реконструкция объектов муниципальной собственности, в том числе разработка проектно-сметной документации - 60,0 </t>
    </r>
    <r>
      <rPr>
        <sz val="12"/>
        <rFont val="Times New Roman"/>
        <family val="1"/>
        <charset val="204"/>
      </rPr>
      <t xml:space="preserve">Разработка ПСД на строительство открытого плоскостного сооружения Весенненская СОШ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- 6344,4: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школьных туалетов - 50,0                                                                                                  ^Капитальный ремонт кровли - 3523,3                                                                                                                                      ^Замена оконных деревянных блоков на пластиковые - 20,2                                                                                              ^Пожарная безопасность: установка входных, межэтажных, эвакуационных дверей, ремонт АУПС - 745,7                                                                                                                                                                                                       ^Антитеррористическая безопасность: ремонт, восстановление ограждения территории - 250,0                                       ^Устройство детской площадки - 923,7                                                                                                                                                                                                                                                         ^Осуществление технического и строительного надзора за капитальным ремонтом учреждений - 100,5                                                                         ^Разработка ПСД и экспертизы сметы на капитальный ремонт здания, спортивного зала - 731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</si>
  <si>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2"/>
        <rFont val="Times New Roman"/>
        <family val="1"/>
        <charset val="204"/>
      </rPr>
      <t>6. Реализация мероприятий по развитию общеобразовательных организаций - 655,6,</t>
    </r>
    <r>
      <rPr>
        <sz val="12"/>
        <rFont val="Times New Roman"/>
        <family val="1"/>
        <charset val="204"/>
      </rPr>
      <t xml:space="preserve"> из них: 605,6 (РХ); 50 (МБ), в т.ч.:                                                                                                                                                                                                                                                             ^Благоустройство школьных дворов, школьных зданий, строительство и ремонт школьных туалетов - 605,2 (РХ)                                                                                                                                                                                                    ^Капитальный ремонт здания (ремонт кровли) - 0,4 (РХ)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спортивных секций для детей в общеобразовательных учреждениях - 50,0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7. Реализация мероприятий по предоставлению школьного питания</t>
    </r>
    <r>
      <rPr>
        <sz val="12"/>
        <rFont val="Times New Roman"/>
        <family val="1"/>
        <charset val="204"/>
      </rPr>
      <t xml:space="preserve"> - </t>
    </r>
    <r>
      <rPr>
        <b/>
        <sz val="12"/>
        <rFont val="Times New Roman"/>
        <family val="1"/>
        <charset val="204"/>
      </rPr>
      <t xml:space="preserve">1749,3 </t>
    </r>
    <r>
      <rPr>
        <sz val="12"/>
        <rFont val="Times New Roman"/>
        <family val="1"/>
        <charset val="204"/>
      </rPr>
      <t xml:space="preserve"> 2116 чел.- 651,7 (РХ),  2116 чел.- 1097,5(МБ)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8. Реализация мероприятий в сфере обеспечения доступности приорететных объектов и услуг в приоритетных сферах жизнедеятельсности инвалидов и других мобильных групп населения - 24,9</t>
    </r>
    <r>
      <rPr>
        <sz val="12"/>
        <rFont val="Times New Roman"/>
        <family val="1"/>
        <charset val="204"/>
      </rPr>
      <t xml:space="preserve"> капитальный ремонт Усть-Абаканской ОШИ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9. Реализация мероприятий по созданию в общеобразовательных организациях, расположенных в сельской местности условийдля занятия физической культурой и спортом - 24,9 </t>
    </r>
    <r>
      <rPr>
        <sz val="12"/>
        <rFont val="Times New Roman"/>
        <family val="1"/>
        <charset val="204"/>
      </rPr>
      <t>Капитальный ремонт спортивного зала Опытненская СОШ</t>
    </r>
  </si>
  <si>
    <r>
      <t xml:space="preserve">1.Поддержка одаренных детей и молодежи - </t>
    </r>
    <r>
      <rPr>
        <sz val="12"/>
        <rFont val="Times New Roman"/>
        <family val="1"/>
        <charset val="204"/>
      </rPr>
      <t xml:space="preserve">81,5, из них </t>
    </r>
    <r>
      <rPr>
        <b/>
        <sz val="12"/>
        <rFont val="Times New Roman"/>
        <family val="1"/>
        <charset val="204"/>
      </rPr>
      <t xml:space="preserve">7,3 (МБ); 48,4 (РХ); 25,8 (РФ) </t>
    </r>
    <r>
      <rPr>
        <sz val="12"/>
        <rFont val="Times New Roman"/>
        <family val="1"/>
        <charset val="204"/>
      </rPr>
      <t>Государственная поддержка отрасли культуры (приобретение музыкальных инструментов)                                                                                                       2.</t>
    </r>
    <r>
      <rPr>
        <b/>
        <sz val="12"/>
        <rFont val="Times New Roman"/>
        <family val="1"/>
        <charset val="204"/>
      </rPr>
      <t xml:space="preserve">Развитие и поддержка народного творчества - </t>
    </r>
    <r>
      <rPr>
        <sz val="12"/>
        <rFont val="Times New Roman"/>
        <family val="1"/>
        <charset val="204"/>
      </rPr>
      <t xml:space="preserve">1788,0, из них </t>
    </r>
    <r>
      <rPr>
        <b/>
        <sz val="12"/>
        <rFont val="Times New Roman"/>
        <family val="1"/>
        <charset val="204"/>
      </rPr>
      <t xml:space="preserve">63,3 (МБ); 172,6 (РХ); 1552,10 (РФ)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1.1. Обеспечение развития и укрепления материально-технической базы муниципальных домов культуры (приобретение музыкального оборудования для муниципальных домов культуры) - 18,3 (МБ); 172,6 (РХ); 1552,10 (РФ)                                                                                                                                                                               1.2. Мероприятия по поддержке и развитию культуры, искусства и архивного дела - 45,0 организация выставок народно-прикладного творчества, в том числе: Выставка-конкурс декоративно-прикладного творчества "Бисерные переливы" - 10,0; "День пожилого человека" - 20,0; Праздник "Мы дружбою сильны" - 15,0.    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>2.Гармонизация отношений - 9,7</t>
    </r>
    <r>
      <rPr>
        <sz val="12"/>
        <rFont val="Times New Roman"/>
        <family val="1"/>
        <charset val="204"/>
      </rPr>
      <t xml:space="preserve"> приобретение книг - 5,0; конференция к 100-летию съезда Хакасского народа - 4,0</t>
    </r>
  </si>
  <si>
    <r>
      <t>1. Обеспечение деятельности подведомственных учреждений (МАУ «Усть-Абаканский загородный лагерь Дружба» - 1728,8 ^</t>
    </r>
    <r>
      <rPr>
        <sz val="12"/>
        <rFont val="Times New Roman"/>
        <family val="1"/>
        <charset val="204"/>
      </rPr>
      <t xml:space="preserve">Субсидии на выполнения муниципального задания: из средств МБ: оплата труда - 956,7; коммунальные услуги - 34,7; работы, услуги по содержанию имущества - 99,9; прочие расходы - 13,9; увеличение стоимости материальных запасов - 623,6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2. Капитальный ремонт в муниципальных учреждениях, в т.ч. разработка ПСД - 20,8 ^</t>
    </r>
    <r>
      <rPr>
        <sz val="12"/>
        <rFont val="Times New Roman"/>
        <family val="1"/>
        <charset val="204"/>
      </rPr>
      <t xml:space="preserve">Проверка достоверности сметной стоимости на капитальный ремонт кровли корпусов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3. Мероприятия по организации отдыха, оздоровления и занятости несовершеннолетних - 648,2</t>
    </r>
    <r>
      <rPr>
        <sz val="12"/>
        <rFont val="Times New Roman"/>
        <family val="1"/>
        <charset val="204"/>
      </rPr>
      <t xml:space="preserve"> из них: ^Организация временного трудоустройства несовершеннолетних граждан в свободное от учебы время (в том числе состоящие на учете в КДН) - оплата труда 21чел. (7 учр.) - 149,9; ^Организация деятельности трудового отряда "СУЭК": оплата труда н/л МБОУ «Усть-Абаканская СОШ» (24 чел.)- 352,0, оплата бригадиров - 42,3, на организацию деятельности трудового отряда – 104,0</t>
    </r>
  </si>
  <si>
    <r>
      <rPr>
        <b/>
        <sz val="12"/>
        <rFont val="Times New Roman"/>
        <family val="1"/>
        <charset val="204"/>
      </rPr>
      <t>Мероприятия по профилактике безнадзорности и правонарушений несовершеннолетних - 155,7</t>
    </r>
    <r>
      <rPr>
        <sz val="12"/>
        <rFont val="Times New Roman"/>
        <family val="1"/>
        <charset val="204"/>
      </rPr>
      <t>, в т.ч.</t>
    </r>
    <r>
      <rPr>
        <b/>
        <sz val="12"/>
        <rFont val="Times New Roman"/>
        <family val="1"/>
        <charset val="204"/>
      </rPr>
      <t xml:space="preserve">: </t>
    </r>
    <r>
      <rPr>
        <sz val="12"/>
        <rFont val="Times New Roman"/>
        <family val="1"/>
        <charset val="204"/>
      </rPr>
      <t>1. Формирование базы данных несовершеннолетних, состоящих на профилактическом учете в комиссии по ДН и ЗП - 8,7;                                                                                                                                                                                                                                     2. Проведено 8 межведомственных рейдовых мероприятий в 23-х населенных пунктах, в т.ч. по проверке 171-й неблагополучной семьи, имеющей 435 несовершеннолетних ребенка - 12,8                                                                        3. Оказание материальной помощи детям, проживающим в неблагополучных, малообеспеченных семьях (оказана помощь 57 семьям) - 60,0                                                                                                                                                             4. Организация летнего отдыха несовершеннолетних - 30,0                                                                                                                    5. Трудоустройство в летний период 8 несовершеннолетних, состоящих на проф.учете в КДН и ЗП - 44,2</t>
    </r>
  </si>
  <si>
    <r>
      <rPr>
        <b/>
        <sz val="12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 - 4,2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^ Антинаркотическая акция "родительский урок" - 2,0                                                                                                              ^ Туристический марафон  «Здоровым быть здорово» в рамках палаточного лагеря «Вершина» - 1,0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 - 1,2                                                                                                                                                                                         За текущий период в учреждениях культуры было проведено73 мероприятия их посетило 2372 человека.   
- Викторины: «Опасно для жизни», «Пристрастия, уносящие жизнь» /СДК Солнечный/, «Мы выбираем жизнь», «Мы за здоровый образ жизни» /Доможаковский КДЦ/,
- Информационные часы: «Почему курить вредно» /КДЦ Имидж/, « На краю бездны» /КДЦ Центр/, «Скажем наркотикам нет!» /СДК Подхоз/,
- Акции: «Здоровая Россия - общее дело» /Молодёжный ресурсный центр/,«Наркотики – путь  в никуда» /Чарковский СДК/.
25 августа проведено мероприятие, информационно-просветительская беседа с молодёжью о вреде наркотиков «Нет наркотикам!», участие приняли  10 человек.
Молодежным ресурсным центром за текущий  период были проведены следующие мероприятия: 
- «Всесибирский день профилактики ВИЧ инфекций»,  на центральной площади молодежной общественной организацией были распространены листовки и буклеты по профилактике ВИЧ инфекций, охват 120 человек.
</t>
    </r>
  </si>
  <si>
    <r>
      <rPr>
        <b/>
        <sz val="12"/>
        <color theme="1"/>
        <rFont val="Times New Roman"/>
        <family val="1"/>
        <charset val="204"/>
      </rPr>
      <t>1.Обеспечение деятельности УИО - 5006,1</t>
    </r>
    <r>
      <rPr>
        <sz val="12"/>
        <color theme="1"/>
        <rFont val="Times New Roman"/>
        <family val="1"/>
        <charset val="204"/>
      </rPr>
      <t xml:space="preserve"> в т.ч. (заработная плата - 3225,0; начисления на выплаты по оплате труда - 834,3;  командировочные расходы - 54,3; услуги связи - 154,5; работы, услуги по содержанию имущества - 27,6; прочие работы, услуги - 380,1; увеличение стоимости основных средств - 42,0; увеличение стоимости материальных запасов - 216,7; пени - 71,6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- 184,7</t>
    </r>
    <r>
      <rPr>
        <sz val="12"/>
        <color theme="1"/>
        <rFont val="Times New Roman"/>
        <family val="1"/>
        <charset val="204"/>
      </rPr>
      <t xml:space="preserve">, в т.ч.:                                                                                                                                                            ^Оценка коэффициентов по арендной плате за пользование земельными участками - 80,0;                                                            ^Рыночная оценка объектов недвижимости:                                                                                                                                         -оценка ставок за использование земельными участками - 50,0;                                                                                                              -оценка зданий школы, котельной,столовой Мохово - 45,0;                                                                                                                -оценка недвижимости имущества - 9,7.
</t>
    </r>
    <r>
      <rPr>
        <b/>
        <sz val="12"/>
        <color theme="1"/>
        <rFont val="Times New Roman"/>
        <family val="1"/>
        <charset val="204"/>
      </rPr>
      <t xml:space="preserve">3.Мероприятия в сфере развития земельно-имущественных отношений - 30,0 </t>
    </r>
    <r>
      <rPr>
        <sz val="12"/>
        <color theme="1"/>
        <rFont val="Times New Roman"/>
        <family val="1"/>
        <charset val="204"/>
      </rPr>
      <t xml:space="preserve">Выполнение кадастровых работ, изготовление технической документации.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4. Мероприятия по подготовке градостроительной документации - 17,6 </t>
    </r>
    <r>
      <rPr>
        <sz val="12"/>
        <color theme="1"/>
        <rFont val="Times New Roman"/>
        <family val="1"/>
        <charset val="204"/>
      </rPr>
      <t>Изготовление генеральных планов</t>
    </r>
  </si>
  <si>
    <r>
      <rPr>
        <b/>
        <sz val="12"/>
        <rFont val="Times New Roman"/>
        <family val="1"/>
        <charset val="204"/>
      </rPr>
      <t xml:space="preserve">Обеспечение развития отрасли культуры: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1. Обеспечение деятельности подведомственных учреждений (РДК Дружба, ДК им.Гагарина) 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8864,3</t>
    </r>
    <r>
      <rPr>
        <sz val="12"/>
        <rFont val="Times New Roman"/>
        <family val="1"/>
        <charset val="204"/>
      </rPr>
      <t xml:space="preserve">, в т.ч.: заработная плата - 5389,0; начисления на выплаты по оплате труда - 1790,3; услуги связи - 50; коммунальные услуги - 925,8; работы, услуги по содержанию имущества - 180,4; прочие работы, услуги - 152,7; пеня - 279; увеличение стоимости основных средств - 3,6; увеличение стоимости материальных запасов - 93,5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2. Мероприятия по поддержки и развитию культуры, искуства и архивного дела: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Организация и проведение районных фестивалей, конкурсов, согласно календарного плана - </t>
    </r>
    <r>
      <rPr>
        <b/>
        <sz val="12"/>
        <rFont val="Times New Roman"/>
        <family val="1"/>
        <charset val="204"/>
      </rPr>
      <t>289,0</t>
    </r>
    <r>
      <rPr>
        <sz val="12"/>
        <rFont val="Times New Roman"/>
        <family val="1"/>
        <charset val="204"/>
      </rPr>
      <t xml:space="preserve"> ч т.ч.: Конкурс «Пою мое Отечество» - 5,0; «Широкая Масленица» - 8,0; Районный праздник казачьей песни «Широка душа казачья» - 15,0; Республиканский праздник «Чыл Пазы» - 25,0; мероприятия посвящение 72-й годовщине Победы в ВОВ - 160,8; празднование "День защиты детей" - 29,2; Открытие молодежного этно-туристкого форума "Этнова 2017" - 10,0; Республиканский праздник "Уртун Тойы" - 36,0.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3. Государственная поддержка отрасли культуры - 50,0 (РФ)</t>
    </r>
    <r>
      <rPr>
        <sz val="12"/>
        <rFont val="Times New Roman"/>
        <family val="1"/>
        <charset val="204"/>
      </rPr>
      <t xml:space="preserve"> денежное поощрение лучшему работнику культуры МКУ "Усть-Бюрский сельский Дом культуры"
</t>
    </r>
  </si>
  <si>
    <t>Отчет о реализации муниципальных программ, действующих на территории Усть-Абаканского района                                                                               за 9 месяцев 2017 года.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</si>
</sst>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/>
    </xf>
    <xf numFmtId="0" fontId="3" fillId="0" borderId="0" xfId="0" applyNumberFormat="1" applyFont="1" applyFill="1" applyAlignment="1">
      <alignment wrapText="1"/>
    </xf>
    <xf numFmtId="0" fontId="10" fillId="0" borderId="0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Fill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horizontal="right" vertical="top" wrapText="1"/>
    </xf>
    <xf numFmtId="165" fontId="13" fillId="0" borderId="0" xfId="0" applyNumberFormat="1" applyFont="1" applyFill="1" applyAlignment="1">
      <alignment horizontal="right" vertical="top"/>
    </xf>
    <xf numFmtId="0" fontId="3" fillId="0" borderId="0" xfId="0" applyNumberFormat="1" applyFont="1" applyFill="1" applyAlignment="1">
      <alignment vertical="top" shrinkToFit="1"/>
    </xf>
    <xf numFmtId="0" fontId="6" fillId="0" borderId="2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/>
    </xf>
    <xf numFmtId="164" fontId="10" fillId="0" borderId="0" xfId="0" applyNumberFormat="1" applyFont="1" applyFill="1" applyBorder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NumberFormat="1" applyFont="1" applyFill="1" applyAlignment="1">
      <alignment wrapText="1"/>
    </xf>
    <xf numFmtId="0" fontId="10" fillId="0" borderId="0" xfId="0" applyNumberFormat="1" applyFont="1" applyFill="1"/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/>
    <xf numFmtId="164" fontId="3" fillId="0" borderId="5" xfId="0" applyNumberFormat="1" applyFont="1" applyFill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4" fontId="11" fillId="0" borderId="5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right" vertical="top"/>
    </xf>
    <xf numFmtId="9" fontId="3" fillId="0" borderId="5" xfId="1" applyFont="1" applyFill="1" applyBorder="1" applyAlignment="1">
      <alignment vertical="top"/>
    </xf>
    <xf numFmtId="9" fontId="7" fillId="0" borderId="5" xfId="1" applyFont="1" applyFill="1" applyBorder="1" applyAlignment="1">
      <alignment horizontal="left" vertical="top" wrapText="1"/>
    </xf>
    <xf numFmtId="165" fontId="5" fillId="0" borderId="5" xfId="1" applyNumberFormat="1" applyFont="1" applyFill="1" applyBorder="1" applyAlignment="1">
      <alignment horizontal="right" vertical="top"/>
    </xf>
    <xf numFmtId="165" fontId="2" fillId="0" borderId="5" xfId="1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left" vertical="top"/>
    </xf>
    <xf numFmtId="164" fontId="5" fillId="0" borderId="5" xfId="0" applyNumberFormat="1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165" fontId="3" fillId="0" borderId="4" xfId="0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vertical="top" wrapText="1"/>
    </xf>
    <xf numFmtId="164" fontId="2" fillId="0" borderId="0" xfId="0" applyNumberFormat="1" applyFont="1" applyFill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center" vertical="top"/>
    </xf>
    <xf numFmtId="165" fontId="5" fillId="0" borderId="5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vertical="top" wrapText="1"/>
    </xf>
    <xf numFmtId="0" fontId="10" fillId="0" borderId="0" xfId="0" applyFont="1" applyFill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top"/>
    </xf>
    <xf numFmtId="165" fontId="4" fillId="0" borderId="5" xfId="0" applyNumberFormat="1" applyFont="1" applyFill="1" applyBorder="1" applyAlignment="1">
      <alignment horizontal="right" vertical="top"/>
    </xf>
    <xf numFmtId="164" fontId="5" fillId="0" borderId="1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/>
    </xf>
    <xf numFmtId="164" fontId="2" fillId="0" borderId="5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horizontal="left" vertical="top" wrapText="1"/>
    </xf>
    <xf numFmtId="165" fontId="2" fillId="0" borderId="5" xfId="0" applyNumberFormat="1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right" vertical="top"/>
    </xf>
    <xf numFmtId="164" fontId="10" fillId="0" borderId="1" xfId="0" applyNumberFormat="1" applyFont="1" applyFill="1" applyBorder="1" applyAlignment="1">
      <alignment vertical="top" wrapText="1"/>
    </xf>
    <xf numFmtId="164" fontId="14" fillId="0" borderId="5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14" fillId="0" borderId="5" xfId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6" xfId="0" applyNumberFormat="1" applyFont="1" applyFill="1" applyBorder="1" applyAlignment="1">
      <alignment horizontal="center" vertical="top"/>
    </xf>
    <xf numFmtId="165" fontId="5" fillId="0" borderId="8" xfId="0" applyNumberFormat="1" applyFont="1" applyFill="1" applyBorder="1" applyAlignment="1">
      <alignment horizontal="right" vertical="top"/>
    </xf>
    <xf numFmtId="165" fontId="4" fillId="0" borderId="8" xfId="0" applyNumberFormat="1" applyFont="1" applyFill="1" applyBorder="1" applyAlignment="1">
      <alignment horizontal="right" vertical="top"/>
    </xf>
    <xf numFmtId="164" fontId="4" fillId="0" borderId="8" xfId="0" applyNumberFormat="1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left" vertical="top"/>
    </xf>
    <xf numFmtId="165" fontId="4" fillId="0" borderId="5" xfId="0" applyNumberFormat="1" applyFont="1" applyFill="1" applyBorder="1" applyAlignment="1">
      <alignment vertical="top"/>
    </xf>
    <xf numFmtId="165" fontId="5" fillId="0" borderId="5" xfId="0" applyNumberFormat="1" applyFont="1" applyFill="1" applyBorder="1" applyAlignment="1">
      <alignment vertical="top"/>
    </xf>
    <xf numFmtId="165" fontId="4" fillId="0" borderId="8" xfId="0" applyNumberFormat="1" applyFont="1" applyFill="1" applyBorder="1" applyAlignment="1">
      <alignment vertical="top"/>
    </xf>
    <xf numFmtId="165" fontId="5" fillId="0" borderId="8" xfId="0" applyNumberFormat="1" applyFont="1" applyFill="1" applyBorder="1" applyAlignment="1">
      <alignment vertical="top"/>
    </xf>
    <xf numFmtId="165" fontId="4" fillId="0" borderId="6" xfId="0" applyNumberFormat="1" applyFont="1" applyFill="1" applyBorder="1" applyAlignment="1">
      <alignment vertical="top"/>
    </xf>
    <xf numFmtId="165" fontId="5" fillId="0" borderId="6" xfId="0" applyNumberFormat="1" applyFont="1" applyFill="1" applyBorder="1" applyAlignment="1">
      <alignment vertical="top"/>
    </xf>
    <xf numFmtId="164" fontId="11" fillId="0" borderId="0" xfId="0" applyNumberFormat="1" applyFont="1" applyFill="1" applyBorder="1" applyAlignment="1">
      <alignment horizontal="left" vertical="top" wrapText="1"/>
    </xf>
    <xf numFmtId="164" fontId="11" fillId="0" borderId="0" xfId="0" applyNumberFormat="1" applyFont="1" applyFill="1" applyBorder="1" applyAlignment="1">
      <alignment vertical="top" wrapText="1"/>
    </xf>
    <xf numFmtId="164" fontId="11" fillId="0" borderId="8" xfId="0" applyNumberFormat="1" applyFont="1" applyFill="1" applyBorder="1" applyAlignment="1">
      <alignment vertical="top" wrapText="1"/>
    </xf>
    <xf numFmtId="164" fontId="11" fillId="0" borderId="6" xfId="0" applyNumberFormat="1" applyFont="1" applyFill="1" applyBorder="1" applyAlignment="1">
      <alignment vertical="top" wrapText="1"/>
    </xf>
    <xf numFmtId="164" fontId="11" fillId="0" borderId="6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15" fillId="0" borderId="1" xfId="0" applyNumberFormat="1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4" fontId="14" fillId="0" borderId="6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vertical="top" wrapText="1"/>
    </xf>
    <xf numFmtId="164" fontId="4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vertical="top" wrapText="1"/>
    </xf>
    <xf numFmtId="165" fontId="16" fillId="0" borderId="0" xfId="0" applyNumberFormat="1" applyFont="1" applyFill="1" applyBorder="1" applyAlignment="1">
      <alignment horizontal="right" vertical="top"/>
    </xf>
    <xf numFmtId="0" fontId="21" fillId="0" borderId="0" xfId="0" applyFont="1" applyAlignment="1">
      <alignment horizontal="left"/>
    </xf>
    <xf numFmtId="165" fontId="16" fillId="0" borderId="0" xfId="0" applyNumberFormat="1" applyFont="1" applyFill="1" applyBorder="1" applyAlignment="1">
      <alignment horizontal="left" vertical="top"/>
    </xf>
    <xf numFmtId="49" fontId="21" fillId="0" borderId="0" xfId="0" applyNumberFormat="1" applyFont="1" applyAlignment="1">
      <alignment horizontal="left"/>
    </xf>
    <xf numFmtId="165" fontId="21" fillId="0" borderId="0" xfId="0" applyNumberFormat="1" applyFont="1" applyFill="1" applyAlignment="1">
      <alignment horizontal="left" vertical="top"/>
    </xf>
    <xf numFmtId="165" fontId="21" fillId="0" borderId="0" xfId="0" applyNumberFormat="1" applyFont="1" applyFill="1" applyAlignment="1">
      <alignment horizontal="right" vertical="top"/>
    </xf>
    <xf numFmtId="0" fontId="21" fillId="0" borderId="0" xfId="0" applyFont="1" applyFill="1"/>
    <xf numFmtId="0" fontId="22" fillId="0" borderId="0" xfId="0" applyFont="1" applyAlignment="1">
      <alignment horizontal="center"/>
    </xf>
    <xf numFmtId="165" fontId="16" fillId="0" borderId="0" xfId="0" applyNumberFormat="1" applyFont="1" applyFill="1" applyAlignment="1">
      <alignment horizontal="right" vertical="top"/>
    </xf>
    <xf numFmtId="0" fontId="22" fillId="0" borderId="0" xfId="0" applyFont="1"/>
    <xf numFmtId="165" fontId="21" fillId="0" borderId="0" xfId="0" applyNumberFormat="1" applyFont="1" applyFill="1" applyAlignment="1">
      <alignment horizontal="right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left" vertical="top"/>
    </xf>
    <xf numFmtId="164" fontId="3" fillId="0" borderId="8" xfId="0" applyNumberFormat="1" applyFont="1" applyFill="1" applyBorder="1" applyAlignment="1">
      <alignment horizontal="left" vertical="top"/>
    </xf>
    <xf numFmtId="164" fontId="3" fillId="0" borderId="6" xfId="0" applyNumberFormat="1" applyFont="1" applyFill="1" applyBorder="1" applyAlignment="1">
      <alignment horizontal="left" vertical="top"/>
    </xf>
    <xf numFmtId="0" fontId="10" fillId="0" borderId="0" xfId="0" applyFont="1" applyFill="1" applyAlignment="1"/>
    <xf numFmtId="164" fontId="2" fillId="0" borderId="2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2" fillId="0" borderId="0" xfId="0" applyFont="1" applyFill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7"/>
  <sheetViews>
    <sheetView tabSelected="1" topLeftCell="A2" zoomScale="90" zoomScaleNormal="90" zoomScaleSheetLayoutView="50" zoomScalePageLayoutView="40" workbookViewId="0">
      <selection activeCell="A2" sqref="A2:L2"/>
    </sheetView>
  </sheetViews>
  <sheetFormatPr defaultColWidth="9.140625" defaultRowHeight="16.5"/>
  <cols>
    <col min="1" max="1" width="6.28515625" style="1" customWidth="1"/>
    <col min="2" max="2" width="46.7109375" style="1" customWidth="1"/>
    <col min="3" max="5" width="13.7109375" style="19" customWidth="1"/>
    <col min="6" max="6" width="15.42578125" style="17" customWidth="1"/>
    <col min="7" max="9" width="13.7109375" style="24" customWidth="1"/>
    <col min="10" max="10" width="13.7109375" style="17" customWidth="1"/>
    <col min="11" max="11" width="14.140625" style="88" customWidth="1"/>
    <col min="12" max="12" width="106.5703125" style="34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47.5703125" style="1" customWidth="1"/>
    <col min="17" max="17" width="97.42578125" style="1" customWidth="1"/>
    <col min="18" max="16384" width="9.140625" style="1"/>
  </cols>
  <sheetData>
    <row r="1" spans="1:17" ht="18.75" hidden="1">
      <c r="A1" s="165" t="s">
        <v>101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7" ht="68.25" customHeight="1">
      <c r="A2" s="177" t="s">
        <v>173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7" ht="24.75" customHeight="1">
      <c r="A3" s="2"/>
      <c r="B3" s="2"/>
      <c r="C3" s="15"/>
      <c r="D3" s="15"/>
      <c r="E3" s="15"/>
      <c r="F3" s="25"/>
      <c r="G3" s="20"/>
      <c r="H3" s="20"/>
      <c r="I3" s="20"/>
      <c r="J3" s="25"/>
      <c r="K3" s="87"/>
      <c r="L3" s="95" t="s">
        <v>1</v>
      </c>
    </row>
    <row r="4" spans="1:17" s="3" customFormat="1" ht="35.25" customHeight="1">
      <c r="A4" s="166" t="s">
        <v>0</v>
      </c>
      <c r="B4" s="166" t="s">
        <v>98</v>
      </c>
      <c r="C4" s="168" t="s">
        <v>97</v>
      </c>
      <c r="D4" s="169"/>
      <c r="E4" s="169"/>
      <c r="F4" s="170"/>
      <c r="G4" s="154" t="s">
        <v>28</v>
      </c>
      <c r="H4" s="171"/>
      <c r="I4" s="171"/>
      <c r="J4" s="172"/>
      <c r="K4" s="173" t="s">
        <v>99</v>
      </c>
      <c r="L4" s="175" t="s">
        <v>27</v>
      </c>
    </row>
    <row r="5" spans="1:17" s="3" customFormat="1" ht="48" customHeight="1">
      <c r="A5" s="167"/>
      <c r="B5" s="167"/>
      <c r="C5" s="38" t="s">
        <v>23</v>
      </c>
      <c r="D5" s="38" t="s">
        <v>24</v>
      </c>
      <c r="E5" s="38" t="s">
        <v>25</v>
      </c>
      <c r="F5" s="38" t="s">
        <v>26</v>
      </c>
      <c r="G5" s="39" t="s">
        <v>23</v>
      </c>
      <c r="H5" s="39" t="s">
        <v>24</v>
      </c>
      <c r="I5" s="39" t="s">
        <v>25</v>
      </c>
      <c r="J5" s="38" t="s">
        <v>26</v>
      </c>
      <c r="K5" s="174"/>
      <c r="L5" s="176"/>
    </row>
    <row r="6" spans="1:17" s="51" customFormat="1" ht="18.75" customHeight="1">
      <c r="A6" s="46">
        <v>1</v>
      </c>
      <c r="B6" s="47">
        <v>2</v>
      </c>
      <c r="C6" s="48">
        <v>3</v>
      </c>
      <c r="D6" s="48">
        <v>4</v>
      </c>
      <c r="E6" s="48">
        <v>5</v>
      </c>
      <c r="F6" s="48">
        <v>6</v>
      </c>
      <c r="G6" s="49">
        <v>7</v>
      </c>
      <c r="H6" s="50">
        <v>8</v>
      </c>
      <c r="I6" s="50">
        <v>9</v>
      </c>
      <c r="J6" s="108">
        <v>10</v>
      </c>
      <c r="K6" s="50">
        <v>11</v>
      </c>
      <c r="L6" s="49">
        <v>12</v>
      </c>
    </row>
    <row r="7" spans="1:17" ht="27" customHeight="1">
      <c r="A7" s="178" t="s">
        <v>2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80"/>
    </row>
    <row r="8" spans="1:17" ht="76.5" customHeight="1">
      <c r="A8" s="4" t="s">
        <v>30</v>
      </c>
      <c r="B8" s="5" t="s">
        <v>34</v>
      </c>
      <c r="C8" s="16">
        <f>C9+C10</f>
        <v>8971.73</v>
      </c>
      <c r="D8" s="16">
        <f>D9+D10</f>
        <v>2451.0747499999998</v>
      </c>
      <c r="E8" s="16">
        <f>E9+E10</f>
        <v>1202.0252499999999</v>
      </c>
      <c r="F8" s="16">
        <f>E8+D8+C8</f>
        <v>12624.829999999998</v>
      </c>
      <c r="G8" s="16">
        <f>G9+G10</f>
        <v>5428.4243100000003</v>
      </c>
      <c r="H8" s="16">
        <f t="shared" ref="H8:I8" si="0">H9+H10</f>
        <v>2301.90011</v>
      </c>
      <c r="I8" s="16">
        <f t="shared" si="0"/>
        <v>1201.9581000000001</v>
      </c>
      <c r="J8" s="16">
        <f>J9+J10</f>
        <v>8932.2825200000007</v>
      </c>
      <c r="K8" s="93">
        <f t="shared" ref="K8:K10" si="1">J8/F8*100</f>
        <v>70.751705329893568</v>
      </c>
      <c r="L8" s="94"/>
    </row>
    <row r="9" spans="1:17" ht="195" customHeight="1">
      <c r="A9" s="53" t="s">
        <v>74</v>
      </c>
      <c r="B9" s="54" t="s">
        <v>87</v>
      </c>
      <c r="C9" s="55">
        <v>8275.73</v>
      </c>
      <c r="D9" s="55">
        <v>431</v>
      </c>
      <c r="E9" s="56"/>
      <c r="F9" s="57">
        <f>E9+D9+C9</f>
        <v>8706.73</v>
      </c>
      <c r="G9" s="97">
        <v>4739.1853099999998</v>
      </c>
      <c r="H9" s="97">
        <v>281.93821000000003</v>
      </c>
      <c r="I9" s="97"/>
      <c r="J9" s="16">
        <f t="shared" ref="J9:J10" si="2">G9+H9+I9</f>
        <v>5021.1235200000001</v>
      </c>
      <c r="K9" s="93">
        <f t="shared" si="1"/>
        <v>57.669452481011817</v>
      </c>
      <c r="L9" s="58" t="s">
        <v>162</v>
      </c>
    </row>
    <row r="10" spans="1:17" ht="100.5" customHeight="1">
      <c r="A10" s="4" t="s">
        <v>75</v>
      </c>
      <c r="B10" s="28" t="s">
        <v>35</v>
      </c>
      <c r="C10" s="55">
        <v>696</v>
      </c>
      <c r="D10" s="59">
        <v>2020.07475</v>
      </c>
      <c r="E10" s="59">
        <v>1202.0252499999999</v>
      </c>
      <c r="F10" s="57">
        <f>E10+D10+C10</f>
        <v>3918.1</v>
      </c>
      <c r="G10" s="97">
        <v>689.23900000000003</v>
      </c>
      <c r="H10" s="97">
        <v>2019.9619</v>
      </c>
      <c r="I10" s="97">
        <v>1201.9581000000001</v>
      </c>
      <c r="J10" s="16">
        <f t="shared" si="2"/>
        <v>3911.1589999999997</v>
      </c>
      <c r="K10" s="93">
        <f t="shared" si="1"/>
        <v>99.822847808886948</v>
      </c>
      <c r="L10" s="58" t="s">
        <v>159</v>
      </c>
    </row>
    <row r="11" spans="1:17" ht="176.25" customHeight="1">
      <c r="A11" s="60" t="s">
        <v>14</v>
      </c>
      <c r="B11" s="61" t="s">
        <v>105</v>
      </c>
      <c r="C11" s="62">
        <v>29.5</v>
      </c>
      <c r="D11" s="62">
        <v>3267.4</v>
      </c>
      <c r="E11" s="63"/>
      <c r="F11" s="62">
        <f>E11+D11+C11</f>
        <v>3296.9</v>
      </c>
      <c r="G11" s="107">
        <v>13.170489999999999</v>
      </c>
      <c r="H11" s="40">
        <v>393.98</v>
      </c>
      <c r="I11" s="62"/>
      <c r="J11" s="63">
        <f>G11+H11+I11</f>
        <v>407.15048999999999</v>
      </c>
      <c r="K11" s="93">
        <f>J11/F11*100</f>
        <v>12.349494676817615</v>
      </c>
      <c r="L11" s="113" t="s">
        <v>163</v>
      </c>
    </row>
    <row r="12" spans="1:17" ht="24.75" customHeight="1">
      <c r="A12" s="154" t="s">
        <v>3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6"/>
    </row>
    <row r="13" spans="1:17" ht="180" customHeight="1">
      <c r="A13" s="6" t="s">
        <v>58</v>
      </c>
      <c r="B13" s="64" t="s">
        <v>36</v>
      </c>
      <c r="C13" s="43">
        <v>460</v>
      </c>
      <c r="D13" s="43">
        <v>182.73657</v>
      </c>
      <c r="E13" s="43"/>
      <c r="F13" s="43">
        <f>E13+D13+C13</f>
        <v>642.73657000000003</v>
      </c>
      <c r="G13" s="43">
        <v>48.678040000000003</v>
      </c>
      <c r="H13" s="43">
        <v>182.73657</v>
      </c>
      <c r="I13" s="43"/>
      <c r="J13" s="43">
        <f>SUM(G13:I13)</f>
        <v>231.41461000000001</v>
      </c>
      <c r="K13" s="98">
        <f>J13*100/F13</f>
        <v>36.004581161454681</v>
      </c>
      <c r="L13" s="94" t="s">
        <v>164</v>
      </c>
      <c r="P13" s="27"/>
      <c r="Q13" s="7"/>
    </row>
    <row r="14" spans="1:17" ht="82.5" customHeight="1">
      <c r="A14" s="6" t="s">
        <v>15</v>
      </c>
      <c r="B14" s="64" t="s">
        <v>37</v>
      </c>
      <c r="C14" s="43">
        <v>145</v>
      </c>
      <c r="D14" s="43">
        <v>104.7</v>
      </c>
      <c r="E14" s="43"/>
      <c r="F14" s="43">
        <f>E14+D14+C14</f>
        <v>249.7</v>
      </c>
      <c r="G14" s="43"/>
      <c r="H14" s="43"/>
      <c r="I14" s="43"/>
      <c r="J14" s="43">
        <f>SUM(G14:I14)</f>
        <v>0</v>
      </c>
      <c r="K14" s="98">
        <f>J14*100/F14</f>
        <v>0</v>
      </c>
      <c r="L14" s="110" t="s">
        <v>143</v>
      </c>
    </row>
    <row r="15" spans="1:17" ht="24.75" customHeight="1">
      <c r="A15" s="154" t="s">
        <v>4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6"/>
    </row>
    <row r="16" spans="1:17" ht="384" customHeight="1">
      <c r="A16" s="65" t="s">
        <v>32</v>
      </c>
      <c r="B16" s="66" t="s">
        <v>127</v>
      </c>
      <c r="C16" s="40">
        <v>72812.131999999998</v>
      </c>
      <c r="D16" s="40">
        <v>1175.8</v>
      </c>
      <c r="E16" s="40"/>
      <c r="F16" s="40">
        <f>E16+D16+C16</f>
        <v>73987.932000000001</v>
      </c>
      <c r="G16" s="40">
        <v>57285.504309999997</v>
      </c>
      <c r="H16" s="40">
        <v>744.07979</v>
      </c>
      <c r="I16" s="40"/>
      <c r="J16" s="40">
        <f>SUM(G16:I16)</f>
        <v>58029.5841</v>
      </c>
      <c r="K16" s="101">
        <f>J16*100/F16</f>
        <v>78.431147528221231</v>
      </c>
      <c r="L16" s="58" t="s">
        <v>144</v>
      </c>
    </row>
    <row r="17" spans="1:17" ht="21.75" customHeight="1">
      <c r="A17" s="154" t="s">
        <v>33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6"/>
    </row>
    <row r="18" spans="1:17" ht="100.5" customHeight="1">
      <c r="A18" s="65" t="s">
        <v>59</v>
      </c>
      <c r="B18" s="67" t="s">
        <v>128</v>
      </c>
      <c r="C18" s="40">
        <v>797.5</v>
      </c>
      <c r="D18" s="40"/>
      <c r="E18" s="40"/>
      <c r="F18" s="40">
        <f>E18+D18+C18</f>
        <v>797.5</v>
      </c>
      <c r="G18" s="40">
        <v>540.35699999999997</v>
      </c>
      <c r="H18" s="40"/>
      <c r="I18" s="40"/>
      <c r="J18" s="40">
        <f>G18+H18+I18</f>
        <v>540.35699999999997</v>
      </c>
      <c r="K18" s="88">
        <f>J18*100/F18</f>
        <v>67.756363636363631</v>
      </c>
      <c r="L18" s="94" t="s">
        <v>139</v>
      </c>
    </row>
    <row r="19" spans="1:17" ht="21.75" customHeight="1">
      <c r="A19" s="154" t="s">
        <v>5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6"/>
    </row>
    <row r="20" spans="1:17" ht="57.75" customHeight="1">
      <c r="A20" s="6" t="s">
        <v>16</v>
      </c>
      <c r="B20" s="68" t="s">
        <v>129</v>
      </c>
      <c r="C20" s="43">
        <f t="shared" ref="C20:J20" si="3">C21+C26+C27</f>
        <v>204980.48099999997</v>
      </c>
      <c r="D20" s="17">
        <f t="shared" si="3"/>
        <v>483261.65298999997</v>
      </c>
      <c r="E20" s="43">
        <f t="shared" si="3"/>
        <v>3704.4470099999999</v>
      </c>
      <c r="F20" s="43">
        <f t="shared" si="3"/>
        <v>691946.58100000001</v>
      </c>
      <c r="G20" s="43">
        <f t="shared" si="3"/>
        <v>132358.38558999999</v>
      </c>
      <c r="H20" s="43">
        <f t="shared" si="3"/>
        <v>298613.04986999999</v>
      </c>
      <c r="I20" s="43">
        <f t="shared" si="3"/>
        <v>0</v>
      </c>
      <c r="J20" s="43">
        <f t="shared" si="3"/>
        <v>430971.43546000001</v>
      </c>
      <c r="K20" s="89">
        <f>J20*100/F20</f>
        <v>62.283917182907508</v>
      </c>
      <c r="L20" s="58"/>
    </row>
    <row r="21" spans="1:17" ht="303" customHeight="1">
      <c r="A21" s="157" t="s">
        <v>76</v>
      </c>
      <c r="B21" s="140" t="s">
        <v>130</v>
      </c>
      <c r="C21" s="123">
        <v>154936.59899999999</v>
      </c>
      <c r="D21" s="123">
        <v>483261.65298999997</v>
      </c>
      <c r="E21" s="123">
        <v>3704.4470099999999</v>
      </c>
      <c r="F21" s="124">
        <f>E21+D21+C21</f>
        <v>641902.69900000002</v>
      </c>
      <c r="G21" s="123">
        <v>101438.71928999999</v>
      </c>
      <c r="H21" s="123">
        <v>298613.04986999999</v>
      </c>
      <c r="I21" s="123"/>
      <c r="J21" s="124">
        <f>G21+H21+I21</f>
        <v>400051.76915999997</v>
      </c>
      <c r="K21" s="116">
        <f>J21*100/F21</f>
        <v>62.322805276131099</v>
      </c>
      <c r="L21" s="58" t="s">
        <v>145</v>
      </c>
      <c r="Q21" s="130"/>
    </row>
    <row r="22" spans="1:17" ht="306.75" customHeight="1">
      <c r="A22" s="158"/>
      <c r="B22" s="141"/>
      <c r="C22" s="125"/>
      <c r="D22" s="125"/>
      <c r="E22" s="125"/>
      <c r="F22" s="126"/>
      <c r="G22" s="125"/>
      <c r="H22" s="125"/>
      <c r="I22" s="125"/>
      <c r="J22" s="126"/>
      <c r="K22" s="117"/>
      <c r="L22" s="131" t="s">
        <v>165</v>
      </c>
      <c r="Q22" s="130"/>
    </row>
    <row r="23" spans="1:17" ht="375" customHeight="1">
      <c r="A23" s="159"/>
      <c r="B23" s="142"/>
      <c r="C23" s="127"/>
      <c r="D23" s="127"/>
      <c r="E23" s="127"/>
      <c r="F23" s="128"/>
      <c r="G23" s="127"/>
      <c r="H23" s="127"/>
      <c r="I23" s="127"/>
      <c r="J23" s="128"/>
      <c r="K23" s="118"/>
      <c r="L23" s="132" t="s">
        <v>146</v>
      </c>
      <c r="P23" s="52"/>
      <c r="Q23" s="130"/>
    </row>
    <row r="24" spans="1:17" ht="224.25" customHeight="1">
      <c r="A24" s="122"/>
      <c r="B24" s="121"/>
      <c r="C24" s="125"/>
      <c r="D24" s="125"/>
      <c r="E24" s="125"/>
      <c r="F24" s="126"/>
      <c r="G24" s="125"/>
      <c r="H24" s="125"/>
      <c r="I24" s="125"/>
      <c r="J24" s="126"/>
      <c r="K24" s="117"/>
      <c r="L24" s="58" t="s">
        <v>166</v>
      </c>
      <c r="P24" s="52"/>
      <c r="Q24" s="129"/>
    </row>
    <row r="25" spans="1:17" ht="147.75" customHeight="1">
      <c r="A25" s="122"/>
      <c r="B25" s="121"/>
      <c r="C25" s="120"/>
      <c r="D25" s="120"/>
      <c r="E25" s="120"/>
      <c r="F25" s="119"/>
      <c r="G25" s="120"/>
      <c r="H25" s="120"/>
      <c r="I25" s="120"/>
      <c r="J25" s="119"/>
      <c r="K25" s="117"/>
      <c r="L25" s="133" t="s">
        <v>147</v>
      </c>
      <c r="P25" s="52"/>
    </row>
    <row r="26" spans="1:17" ht="323.25" customHeight="1">
      <c r="A26" s="65" t="s">
        <v>77</v>
      </c>
      <c r="B26" s="69" t="s">
        <v>131</v>
      </c>
      <c r="C26" s="41">
        <v>49796.881999999998</v>
      </c>
      <c r="D26" s="41"/>
      <c r="E26" s="41"/>
      <c r="F26" s="40">
        <f>E26+D26+C26</f>
        <v>49796.881999999998</v>
      </c>
      <c r="G26" s="41">
        <v>30839.07617</v>
      </c>
      <c r="H26" s="41"/>
      <c r="I26" s="41"/>
      <c r="J26" s="96">
        <f>I26+H26+G26</f>
        <v>30839.07617</v>
      </c>
      <c r="K26" s="99">
        <f>J26*100/F26</f>
        <v>61.929733211007068</v>
      </c>
      <c r="L26" s="132" t="s">
        <v>148</v>
      </c>
    </row>
    <row r="27" spans="1:17" ht="147" customHeight="1">
      <c r="A27" s="6" t="s">
        <v>78</v>
      </c>
      <c r="B27" s="70" t="s">
        <v>132</v>
      </c>
      <c r="C27" s="29">
        <v>247</v>
      </c>
      <c r="D27" s="71"/>
      <c r="E27" s="29"/>
      <c r="F27" s="43">
        <f>E27+D27+C27</f>
        <v>247</v>
      </c>
      <c r="G27" s="59">
        <v>80.590130000000002</v>
      </c>
      <c r="H27" s="59"/>
      <c r="I27" s="59"/>
      <c r="J27" s="16">
        <f>I27+H27+G27</f>
        <v>80.590130000000002</v>
      </c>
      <c r="K27" s="98">
        <f>J27*100/F27</f>
        <v>32.627582995951414</v>
      </c>
      <c r="L27" s="58" t="s">
        <v>155</v>
      </c>
    </row>
    <row r="28" spans="1:17" ht="27.75" customHeight="1">
      <c r="A28" s="154" t="s">
        <v>46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6"/>
    </row>
    <row r="29" spans="1:17" ht="51" customHeight="1">
      <c r="A29" s="65" t="s">
        <v>17</v>
      </c>
      <c r="B29" s="72" t="s">
        <v>38</v>
      </c>
      <c r="C29" s="43">
        <f t="shared" ref="C29:I29" si="4">C30+C31+C32+C33+C34</f>
        <v>54607.55</v>
      </c>
      <c r="D29" s="43">
        <f t="shared" si="4"/>
        <v>220.96511000000001</v>
      </c>
      <c r="E29" s="43">
        <f t="shared" si="4"/>
        <v>1803.93489</v>
      </c>
      <c r="F29" s="43">
        <f t="shared" si="4"/>
        <v>56632.45</v>
      </c>
      <c r="G29" s="43">
        <f t="shared" si="4"/>
        <v>33757.851040000001</v>
      </c>
      <c r="H29" s="43">
        <f t="shared" si="4"/>
        <v>220.96511000000001</v>
      </c>
      <c r="I29" s="43">
        <f t="shared" si="4"/>
        <v>1803.93489</v>
      </c>
      <c r="J29" s="43">
        <f>I29+H29+G29</f>
        <v>35782.751040000003</v>
      </c>
      <c r="K29" s="89">
        <f>J29*100/F29</f>
        <v>63.184183343648392</v>
      </c>
      <c r="L29" s="94"/>
    </row>
    <row r="30" spans="1:17" ht="221.25" customHeight="1">
      <c r="A30" s="65" t="s">
        <v>60</v>
      </c>
      <c r="B30" s="73" t="s">
        <v>39</v>
      </c>
      <c r="C30" s="55">
        <v>15840</v>
      </c>
      <c r="D30" s="55"/>
      <c r="E30" s="55">
        <v>50</v>
      </c>
      <c r="F30" s="16">
        <f>E30+D30+C30</f>
        <v>15890</v>
      </c>
      <c r="G30" s="59">
        <v>9153.3342400000001</v>
      </c>
      <c r="H30" s="59"/>
      <c r="I30" s="59">
        <v>50</v>
      </c>
      <c r="J30" s="16">
        <f>I30+H30+G30</f>
        <v>9203.3342400000001</v>
      </c>
      <c r="K30" s="98">
        <f>J30*100/F30</f>
        <v>57.919032347388296</v>
      </c>
      <c r="L30" s="94" t="s">
        <v>172</v>
      </c>
    </row>
    <row r="31" spans="1:17" ht="399.75" customHeight="1">
      <c r="A31" s="65" t="s">
        <v>61</v>
      </c>
      <c r="B31" s="74" t="s">
        <v>126</v>
      </c>
      <c r="C31" s="41">
        <v>20850.45</v>
      </c>
      <c r="D31" s="41"/>
      <c r="E31" s="41">
        <v>176</v>
      </c>
      <c r="F31" s="40">
        <f>E31+D31+C31</f>
        <v>21026.45</v>
      </c>
      <c r="G31" s="41">
        <v>13781.32509</v>
      </c>
      <c r="H31" s="41"/>
      <c r="I31" s="41">
        <v>176</v>
      </c>
      <c r="J31" s="40">
        <f>G31+I31+H31</f>
        <v>13957.32509</v>
      </c>
      <c r="K31" s="101">
        <f>J31*100/F31</f>
        <v>66.379845813249503</v>
      </c>
      <c r="L31" s="94" t="s">
        <v>156</v>
      </c>
      <c r="P31" s="3" t="s">
        <v>94</v>
      </c>
    </row>
    <row r="32" spans="1:17" ht="195" customHeight="1">
      <c r="A32" s="65" t="s">
        <v>62</v>
      </c>
      <c r="B32" s="28" t="s">
        <v>88</v>
      </c>
      <c r="C32" s="29">
        <v>178.3</v>
      </c>
      <c r="D32" s="29">
        <v>220.96511000000001</v>
      </c>
      <c r="E32" s="29">
        <v>1577.93489</v>
      </c>
      <c r="F32" s="43">
        <f>E32+D32+C32</f>
        <v>1977.2</v>
      </c>
      <c r="G32" s="29">
        <v>80.334999999999994</v>
      </c>
      <c r="H32" s="29">
        <v>220.96511000000001</v>
      </c>
      <c r="I32" s="29">
        <v>1577.93489</v>
      </c>
      <c r="J32" s="43">
        <f>G32+H32+I32</f>
        <v>1879.2350000000001</v>
      </c>
      <c r="K32" s="89">
        <f>J32/F32*100</f>
        <v>95.045266032773625</v>
      </c>
      <c r="L32" s="138" t="s">
        <v>167</v>
      </c>
    </row>
    <row r="33" spans="1:16" ht="129" customHeight="1">
      <c r="A33" s="65" t="s">
        <v>63</v>
      </c>
      <c r="B33" s="75" t="s">
        <v>125</v>
      </c>
      <c r="C33" s="29">
        <v>16238.3</v>
      </c>
      <c r="D33" s="29"/>
      <c r="E33" s="29"/>
      <c r="F33" s="43">
        <f>E33+D33+C33</f>
        <v>16238.3</v>
      </c>
      <c r="G33" s="59">
        <v>9870.82402</v>
      </c>
      <c r="H33" s="59"/>
      <c r="I33" s="59"/>
      <c r="J33" s="16">
        <f>I33+H33+G33</f>
        <v>9870.82402</v>
      </c>
      <c r="K33" s="98">
        <f>J33*100/F33</f>
        <v>60.78729928625534</v>
      </c>
      <c r="L33" s="94" t="s">
        <v>153</v>
      </c>
      <c r="P33" s="8"/>
    </row>
    <row r="34" spans="1:16" ht="180" customHeight="1">
      <c r="A34" s="65" t="s">
        <v>64</v>
      </c>
      <c r="B34" s="76" t="s">
        <v>124</v>
      </c>
      <c r="C34" s="29">
        <v>1500.5</v>
      </c>
      <c r="D34" s="29"/>
      <c r="E34" s="43"/>
      <c r="F34" s="43">
        <f>E34+D34+C34</f>
        <v>1500.5</v>
      </c>
      <c r="G34" s="29">
        <v>872.03269</v>
      </c>
      <c r="H34" s="29"/>
      <c r="I34" s="29"/>
      <c r="J34" s="43">
        <f>I34+H34+G34</f>
        <v>872.03269</v>
      </c>
      <c r="K34" s="89">
        <f>J34*100/F34</f>
        <v>58.116140619793406</v>
      </c>
      <c r="L34" s="94" t="s">
        <v>154</v>
      </c>
    </row>
    <row r="35" spans="1:16" ht="24" customHeight="1">
      <c r="A35" s="154" t="s">
        <v>6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6"/>
    </row>
    <row r="36" spans="1:16" ht="194.25" customHeight="1">
      <c r="A36" s="6" t="s">
        <v>65</v>
      </c>
      <c r="B36" s="68" t="s">
        <v>123</v>
      </c>
      <c r="C36" s="43">
        <v>806.4</v>
      </c>
      <c r="D36" s="17"/>
      <c r="E36" s="29"/>
      <c r="F36" s="43">
        <f>E36+D36+C36</f>
        <v>806.4</v>
      </c>
      <c r="G36" s="100">
        <v>126.90804</v>
      </c>
      <c r="H36" s="100"/>
      <c r="I36" s="100"/>
      <c r="J36" s="43">
        <f>I36+H36+G36</f>
        <v>126.90804</v>
      </c>
      <c r="K36" s="89">
        <f>J36*100/F36</f>
        <v>15.737604166666667</v>
      </c>
      <c r="L36" s="94" t="s">
        <v>142</v>
      </c>
    </row>
    <row r="37" spans="1:16" ht="20.25" customHeight="1">
      <c r="A37" s="154" t="s">
        <v>7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6"/>
    </row>
    <row r="38" spans="1:16" ht="114.75" customHeight="1">
      <c r="A38" s="6" t="s">
        <v>18</v>
      </c>
      <c r="B38" s="68" t="s">
        <v>104</v>
      </c>
      <c r="C38" s="43">
        <v>1392.8</v>
      </c>
      <c r="D38" s="43">
        <v>2000</v>
      </c>
      <c r="E38" s="43"/>
      <c r="F38" s="43">
        <f>E38+D38+C38</f>
        <v>3392.8</v>
      </c>
      <c r="G38" s="43">
        <v>763.33784000000003</v>
      </c>
      <c r="H38" s="43"/>
      <c r="I38" s="43"/>
      <c r="J38" s="43">
        <f>G38+I38+H38</f>
        <v>763.33784000000003</v>
      </c>
      <c r="K38" s="89">
        <f>J38/F38*100</f>
        <v>22.498757368545157</v>
      </c>
      <c r="L38" s="94" t="s">
        <v>141</v>
      </c>
    </row>
    <row r="39" spans="1:16" ht="24.75" customHeight="1">
      <c r="A39" s="154" t="s">
        <v>45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6"/>
    </row>
    <row r="40" spans="1:16" ht="117.75" customHeight="1">
      <c r="A40" s="6" t="s">
        <v>19</v>
      </c>
      <c r="B40" s="68" t="s">
        <v>40</v>
      </c>
      <c r="C40" s="43">
        <v>390</v>
      </c>
      <c r="D40" s="29"/>
      <c r="E40" s="43"/>
      <c r="F40" s="43">
        <f>E40+D40+C40</f>
        <v>390</v>
      </c>
      <c r="G40" s="43">
        <v>283.32299999999998</v>
      </c>
      <c r="H40" s="43"/>
      <c r="I40" s="43"/>
      <c r="J40" s="43">
        <f>I40+H40+G40</f>
        <v>283.32299999999998</v>
      </c>
      <c r="K40" s="89">
        <f t="shared" ref="K40:K45" si="5">J40*100/F40</f>
        <v>72.646923076923073</v>
      </c>
      <c r="L40" s="114" t="s">
        <v>138</v>
      </c>
    </row>
    <row r="41" spans="1:16" ht="50.25" customHeight="1">
      <c r="A41" s="6" t="s">
        <v>66</v>
      </c>
      <c r="B41" s="64" t="s">
        <v>41</v>
      </c>
      <c r="C41" s="43">
        <f>C42+C43+C44+C45</f>
        <v>8352.1294799999996</v>
      </c>
      <c r="D41" s="43">
        <f>D42+D43+D44+D45</f>
        <v>64679.900430000002</v>
      </c>
      <c r="E41" s="43">
        <f>E42+E43+E44+E45</f>
        <v>6203.0995700000003</v>
      </c>
      <c r="F41" s="43">
        <f>F42+F43+F44+F45</f>
        <v>79235.129480000003</v>
      </c>
      <c r="G41" s="43">
        <f>G42+G43+G44+G45</f>
        <v>5172.6342499999992</v>
      </c>
      <c r="H41" s="43">
        <f t="shared" ref="H41:J41" si="6">H42+H43+H44+H45</f>
        <v>36145.741860000002</v>
      </c>
      <c r="I41" s="43">
        <f t="shared" si="6"/>
        <v>4240.2927099999997</v>
      </c>
      <c r="J41" s="43">
        <f t="shared" si="6"/>
        <v>45558.668820000006</v>
      </c>
      <c r="K41" s="89">
        <f t="shared" si="5"/>
        <v>57.498068241940103</v>
      </c>
      <c r="L41" s="104"/>
    </row>
    <row r="42" spans="1:16" ht="87.75" customHeight="1">
      <c r="A42" s="6" t="s">
        <v>79</v>
      </c>
      <c r="B42" s="28" t="s">
        <v>42</v>
      </c>
      <c r="C42" s="29">
        <v>359</v>
      </c>
      <c r="D42" s="29"/>
      <c r="E42" s="29"/>
      <c r="F42" s="43">
        <f>E42+D42+C42</f>
        <v>359</v>
      </c>
      <c r="G42" s="59">
        <v>233.232</v>
      </c>
      <c r="H42" s="59"/>
      <c r="I42" s="59"/>
      <c r="J42" s="16">
        <f>I42+H42+G42</f>
        <v>233.232</v>
      </c>
      <c r="K42" s="98">
        <f t="shared" si="5"/>
        <v>64.967130919220054</v>
      </c>
      <c r="L42" s="115" t="s">
        <v>140</v>
      </c>
    </row>
    <row r="43" spans="1:16" ht="192.75" customHeight="1">
      <c r="A43" s="6" t="s">
        <v>80</v>
      </c>
      <c r="B43" s="28" t="s">
        <v>43</v>
      </c>
      <c r="C43" s="29">
        <v>10</v>
      </c>
      <c r="D43" s="29">
        <v>54816.900430000002</v>
      </c>
      <c r="E43" s="29">
        <v>6203.0995700000003</v>
      </c>
      <c r="F43" s="43">
        <f>E43+D43+C43</f>
        <v>61030</v>
      </c>
      <c r="G43" s="19"/>
      <c r="H43" s="59">
        <v>33230.72797</v>
      </c>
      <c r="I43" s="59">
        <v>4240.2927099999997</v>
      </c>
      <c r="J43" s="16">
        <f>G43+H43+I43</f>
        <v>37471.020680000001</v>
      </c>
      <c r="K43" s="98">
        <f t="shared" si="5"/>
        <v>61.397707160412914</v>
      </c>
      <c r="L43" s="136" t="s">
        <v>157</v>
      </c>
    </row>
    <row r="44" spans="1:16" ht="177.75" customHeight="1">
      <c r="A44" s="6" t="s">
        <v>81</v>
      </c>
      <c r="B44" s="28" t="s">
        <v>44</v>
      </c>
      <c r="C44" s="29">
        <v>4238.1294799999996</v>
      </c>
      <c r="D44" s="29">
        <v>1743</v>
      </c>
      <c r="E44" s="29"/>
      <c r="F44" s="43">
        <f>E44+D44+C44</f>
        <v>5981.1294799999996</v>
      </c>
      <c r="G44" s="59">
        <v>2397.8429099999998</v>
      </c>
      <c r="H44" s="59"/>
      <c r="I44" s="59"/>
      <c r="J44" s="16">
        <f>I44+H44+G44</f>
        <v>2397.8429099999998</v>
      </c>
      <c r="K44" s="98">
        <f t="shared" si="5"/>
        <v>40.090135450470136</v>
      </c>
      <c r="L44" s="136" t="s">
        <v>168</v>
      </c>
    </row>
    <row r="45" spans="1:16" ht="181.5" customHeight="1">
      <c r="A45" s="77" t="s">
        <v>89</v>
      </c>
      <c r="B45" s="78" t="s">
        <v>111</v>
      </c>
      <c r="C45" s="29">
        <v>3745</v>
      </c>
      <c r="D45" s="29">
        <v>8120</v>
      </c>
      <c r="E45" s="29"/>
      <c r="F45" s="43">
        <f>E45+D45+C45</f>
        <v>11865</v>
      </c>
      <c r="G45" s="59">
        <v>2541.5593399999998</v>
      </c>
      <c r="H45" s="59">
        <v>2915.0138900000002</v>
      </c>
      <c r="I45" s="59"/>
      <c r="J45" s="16">
        <f>I45+H45+G45</f>
        <v>5456.57323</v>
      </c>
      <c r="K45" s="98">
        <f t="shared" si="5"/>
        <v>45.988817783396541</v>
      </c>
      <c r="L45" s="94" t="s">
        <v>158</v>
      </c>
    </row>
    <row r="46" spans="1:16" ht="20.25" customHeight="1">
      <c r="A46" s="161" t="s">
        <v>31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6"/>
    </row>
    <row r="47" spans="1:16" ht="225.75" customHeight="1">
      <c r="A47" s="6" t="s">
        <v>20</v>
      </c>
      <c r="B47" s="72" t="s">
        <v>112</v>
      </c>
      <c r="C47" s="43">
        <v>2273.1999999999998</v>
      </c>
      <c r="D47" s="43">
        <v>106.71733</v>
      </c>
      <c r="E47" s="29"/>
      <c r="F47" s="43">
        <f>E47+D47+C47</f>
        <v>2379.9173299999998</v>
      </c>
      <c r="G47" s="100">
        <v>1626.6638499999999</v>
      </c>
      <c r="H47" s="100">
        <v>29.41</v>
      </c>
      <c r="I47" s="100"/>
      <c r="J47" s="43">
        <f>I47+H47+G47</f>
        <v>1656.07385</v>
      </c>
      <c r="K47" s="89">
        <f>J47*100/F47</f>
        <v>69.585351941615556</v>
      </c>
      <c r="L47" s="94" t="s">
        <v>152</v>
      </c>
    </row>
    <row r="48" spans="1:16" ht="24.75" customHeight="1">
      <c r="A48" s="154" t="s">
        <v>8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6"/>
    </row>
    <row r="49" spans="1:16" ht="83.25" customHeight="1">
      <c r="A49" s="9" t="s">
        <v>21</v>
      </c>
      <c r="B49" s="68" t="s">
        <v>47</v>
      </c>
      <c r="C49" s="43">
        <f>C50+C51+C52+C53</f>
        <v>352.35</v>
      </c>
      <c r="D49" s="43"/>
      <c r="E49" s="43"/>
      <c r="F49" s="43">
        <f>F50+F51+F52+F53</f>
        <v>352.35</v>
      </c>
      <c r="G49" s="100">
        <f>G50+G51+G52+G53</f>
        <v>178.51771000000002</v>
      </c>
      <c r="H49" s="100">
        <f t="shared" ref="H49:I49" si="7">H50+H51+H52+H53</f>
        <v>0</v>
      </c>
      <c r="I49" s="100">
        <f t="shared" si="7"/>
        <v>0</v>
      </c>
      <c r="J49" s="43">
        <f>I49+H49+G49</f>
        <v>178.51771000000002</v>
      </c>
      <c r="K49" s="89">
        <f>J49*100/F49</f>
        <v>50.664881509862354</v>
      </c>
      <c r="L49" s="104"/>
    </row>
    <row r="50" spans="1:16" ht="81.75" customHeight="1">
      <c r="A50" s="9" t="s">
        <v>82</v>
      </c>
      <c r="B50" s="28" t="s">
        <v>48</v>
      </c>
      <c r="C50" s="29">
        <v>22</v>
      </c>
      <c r="D50" s="29"/>
      <c r="E50" s="29"/>
      <c r="F50" s="43">
        <f>E50+D50+C50</f>
        <v>22</v>
      </c>
      <c r="G50" s="102">
        <v>6.84</v>
      </c>
      <c r="H50" s="100"/>
      <c r="I50" s="100"/>
      <c r="J50" s="43">
        <f t="shared" ref="J50:J53" si="8">I50+H50+G50</f>
        <v>6.84</v>
      </c>
      <c r="K50" s="89">
        <f>J50*100/F50</f>
        <v>31.09090909090909</v>
      </c>
      <c r="L50" s="134" t="s">
        <v>150</v>
      </c>
    </row>
    <row r="51" spans="1:16" ht="50.25" customHeight="1">
      <c r="A51" s="79" t="s">
        <v>83</v>
      </c>
      <c r="B51" s="76" t="s">
        <v>49</v>
      </c>
      <c r="C51" s="29">
        <v>97</v>
      </c>
      <c r="D51" s="29"/>
      <c r="E51" s="29"/>
      <c r="F51" s="43">
        <f>E51+D51+C51</f>
        <v>97</v>
      </c>
      <c r="G51" s="102">
        <v>16.000019999999999</v>
      </c>
      <c r="H51" s="100"/>
      <c r="I51" s="100"/>
      <c r="J51" s="43">
        <f t="shared" si="8"/>
        <v>16.000019999999999</v>
      </c>
      <c r="K51" s="89">
        <f>J51*100/F51</f>
        <v>16.494865979381444</v>
      </c>
      <c r="L51" s="137" t="s">
        <v>151</v>
      </c>
    </row>
    <row r="52" spans="1:16" ht="149.25" customHeight="1">
      <c r="A52" s="6" t="s">
        <v>84</v>
      </c>
      <c r="B52" s="78" t="s">
        <v>50</v>
      </c>
      <c r="C52" s="29">
        <v>218.35</v>
      </c>
      <c r="D52" s="29"/>
      <c r="E52" s="29"/>
      <c r="F52" s="43">
        <f>E52+D52+C52</f>
        <v>218.35</v>
      </c>
      <c r="G52" s="102">
        <v>155.67769000000001</v>
      </c>
      <c r="H52" s="102"/>
      <c r="I52" s="102"/>
      <c r="J52" s="43">
        <f t="shared" si="8"/>
        <v>155.67769000000001</v>
      </c>
      <c r="K52" s="89">
        <f>J52*100/F52</f>
        <v>71.297316235401894</v>
      </c>
      <c r="L52" s="94" t="s">
        <v>169</v>
      </c>
    </row>
    <row r="53" spans="1:16" ht="53.25" customHeight="1">
      <c r="A53" s="6" t="s">
        <v>133</v>
      </c>
      <c r="B53" s="78" t="s">
        <v>134</v>
      </c>
      <c r="C53" s="29">
        <v>15</v>
      </c>
      <c r="D53" s="29"/>
      <c r="E53" s="29"/>
      <c r="F53" s="43">
        <f>E53+D53+C53</f>
        <v>15</v>
      </c>
      <c r="G53" s="102"/>
      <c r="H53" s="102"/>
      <c r="I53" s="102"/>
      <c r="J53" s="43">
        <f t="shared" si="8"/>
        <v>0</v>
      </c>
      <c r="K53" s="89">
        <f>J53*100/F53</f>
        <v>0</v>
      </c>
      <c r="L53" s="136" t="s">
        <v>149</v>
      </c>
    </row>
    <row r="54" spans="1:16" ht="26.25" customHeight="1">
      <c r="A54" s="162" t="s">
        <v>9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</row>
    <row r="55" spans="1:16" ht="278.25" customHeight="1">
      <c r="A55" s="44" t="s">
        <v>67</v>
      </c>
      <c r="B55" s="45" t="s">
        <v>100</v>
      </c>
      <c r="C55" s="43">
        <v>28</v>
      </c>
      <c r="D55" s="43"/>
      <c r="E55" s="43"/>
      <c r="F55" s="43">
        <f>E55+D55+C55</f>
        <v>28</v>
      </c>
      <c r="G55" s="100">
        <v>4.1725000000000003</v>
      </c>
      <c r="H55" s="100"/>
      <c r="I55" s="100"/>
      <c r="J55" s="43">
        <f>G55+H55+I55</f>
        <v>4.1725000000000003</v>
      </c>
      <c r="K55" s="89">
        <f>J55/F55*100</f>
        <v>14.901785714285715</v>
      </c>
      <c r="L55" s="104" t="s">
        <v>170</v>
      </c>
    </row>
    <row r="56" spans="1:16" ht="26.25" customHeight="1">
      <c r="A56" s="154" t="s">
        <v>10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6"/>
    </row>
    <row r="57" spans="1:16" ht="35.25" customHeight="1">
      <c r="A57" s="80" t="s">
        <v>22</v>
      </c>
      <c r="B57" s="68" t="s">
        <v>53</v>
      </c>
      <c r="C57" s="43">
        <f>C60+C58+C59+C61</f>
        <v>1526.1</v>
      </c>
      <c r="D57" s="43">
        <f t="shared" ref="D57:E57" si="9">D60+D58+D59+D61</f>
        <v>30358.91819</v>
      </c>
      <c r="E57" s="43">
        <f t="shared" si="9"/>
        <v>9001.8439799999996</v>
      </c>
      <c r="F57" s="43">
        <f>F60+F58+F59+F61</f>
        <v>40886.86217</v>
      </c>
      <c r="G57" s="43">
        <f>G60+G58+G59+G61</f>
        <v>1339.7552499999999</v>
      </c>
      <c r="H57" s="43">
        <f t="shared" ref="H57:J57" si="10">H60+H58+H59+H61</f>
        <v>28821.06323</v>
      </c>
      <c r="I57" s="43">
        <f t="shared" si="10"/>
        <v>299.61442</v>
      </c>
      <c r="J57" s="43">
        <f t="shared" si="10"/>
        <v>30460.4329</v>
      </c>
      <c r="K57" s="89">
        <f>J57*100/F57</f>
        <v>74.499316610189268</v>
      </c>
      <c r="L57" s="104"/>
    </row>
    <row r="58" spans="1:16" ht="31.5">
      <c r="A58" s="70" t="s">
        <v>90</v>
      </c>
      <c r="B58" s="81" t="s">
        <v>54</v>
      </c>
      <c r="C58" s="29">
        <v>20</v>
      </c>
      <c r="D58" s="29"/>
      <c r="E58" s="29"/>
      <c r="F58" s="43">
        <f>E58+D58+C58</f>
        <v>20</v>
      </c>
      <c r="G58" s="29"/>
      <c r="H58" s="29"/>
      <c r="I58" s="29"/>
      <c r="J58" s="43">
        <f t="shared" ref="J58:J59" si="11">I58+H58+G58</f>
        <v>0</v>
      </c>
      <c r="K58" s="89">
        <f t="shared" ref="K58:K62" si="12">J58*100/F58</f>
        <v>0</v>
      </c>
      <c r="L58" s="135" t="s">
        <v>113</v>
      </c>
    </row>
    <row r="59" spans="1:16" ht="69" customHeight="1">
      <c r="A59" s="70" t="s">
        <v>91</v>
      </c>
      <c r="B59" s="81" t="s">
        <v>121</v>
      </c>
      <c r="C59" s="29">
        <v>10</v>
      </c>
      <c r="D59" s="29">
        <v>28598.20217</v>
      </c>
      <c r="E59" s="29"/>
      <c r="F59" s="43">
        <f>E59+D59+C59</f>
        <v>28608.20217</v>
      </c>
      <c r="G59" s="29"/>
      <c r="H59" s="29">
        <v>28598.20217</v>
      </c>
      <c r="I59" s="29"/>
      <c r="J59" s="43">
        <f t="shared" si="11"/>
        <v>28598.20217</v>
      </c>
      <c r="K59" s="89">
        <f t="shared" si="12"/>
        <v>99.965044989753025</v>
      </c>
      <c r="L59" s="134" t="s">
        <v>114</v>
      </c>
    </row>
    <row r="60" spans="1:16" ht="99" customHeight="1">
      <c r="A60" s="70" t="s">
        <v>92</v>
      </c>
      <c r="B60" s="81" t="s">
        <v>122</v>
      </c>
      <c r="C60" s="29">
        <v>256.10000000000002</v>
      </c>
      <c r="D60" s="29">
        <v>520.11602000000005</v>
      </c>
      <c r="E60" s="29">
        <v>699.24397999999997</v>
      </c>
      <c r="F60" s="43">
        <f>E60+D60+C60</f>
        <v>1475.46</v>
      </c>
      <c r="G60" s="103">
        <v>109.75525</v>
      </c>
      <c r="H60" s="103">
        <v>222.86106000000001</v>
      </c>
      <c r="I60" s="103">
        <v>299.61442</v>
      </c>
      <c r="J60" s="43">
        <f>I60+H60+G60</f>
        <v>632.23073000000011</v>
      </c>
      <c r="K60" s="89">
        <f t="shared" si="12"/>
        <v>42.849737031163173</v>
      </c>
      <c r="L60" s="104" t="s">
        <v>137</v>
      </c>
    </row>
    <row r="61" spans="1:16" ht="89.25" customHeight="1">
      <c r="A61" s="70" t="s">
        <v>102</v>
      </c>
      <c r="B61" s="81" t="s">
        <v>103</v>
      </c>
      <c r="C61" s="29">
        <v>1240</v>
      </c>
      <c r="D61" s="29">
        <v>1240.5999999999999</v>
      </c>
      <c r="E61" s="29">
        <v>8302.6</v>
      </c>
      <c r="F61" s="43">
        <f>E61+D61+C61</f>
        <v>10783.2</v>
      </c>
      <c r="G61" s="103">
        <v>1230</v>
      </c>
      <c r="H61" s="103"/>
      <c r="I61" s="103"/>
      <c r="J61" s="43">
        <f>I61+H61+G61</f>
        <v>1230</v>
      </c>
      <c r="K61" s="89">
        <f t="shared" si="12"/>
        <v>11.406632539505898</v>
      </c>
      <c r="L61" s="104" t="s">
        <v>115</v>
      </c>
    </row>
    <row r="62" spans="1:16" ht="246.75" customHeight="1">
      <c r="A62" s="82" t="s">
        <v>68</v>
      </c>
      <c r="B62" s="83" t="s">
        <v>118</v>
      </c>
      <c r="C62" s="43">
        <v>8095.5</v>
      </c>
      <c r="D62" s="43"/>
      <c r="E62" s="43"/>
      <c r="F62" s="43">
        <f>E62+D62+C62</f>
        <v>8095.5</v>
      </c>
      <c r="G62" s="43">
        <v>5238.3968500000001</v>
      </c>
      <c r="H62" s="43"/>
      <c r="I62" s="43"/>
      <c r="J62" s="43">
        <f>I62+H62+G62</f>
        <v>5238.3968500000001</v>
      </c>
      <c r="K62" s="89">
        <f t="shared" si="12"/>
        <v>64.707514668643071</v>
      </c>
      <c r="L62" s="139" t="s">
        <v>171</v>
      </c>
      <c r="P62" s="3" t="s">
        <v>107</v>
      </c>
    </row>
    <row r="63" spans="1:16" ht="28.5" customHeight="1">
      <c r="A63" s="154" t="s">
        <v>11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6"/>
    </row>
    <row r="64" spans="1:16" ht="165" customHeight="1">
      <c r="A64" s="69" t="s">
        <v>69</v>
      </c>
      <c r="B64" s="84" t="s">
        <v>117</v>
      </c>
      <c r="C64" s="40">
        <v>75</v>
      </c>
      <c r="D64" s="40">
        <v>1640.14</v>
      </c>
      <c r="E64" s="40"/>
      <c r="F64" s="40">
        <f>E64+D64+C64</f>
        <v>1715.14</v>
      </c>
      <c r="G64" s="40">
        <v>4</v>
      </c>
      <c r="H64" s="40">
        <v>1640.14</v>
      </c>
      <c r="I64" s="40"/>
      <c r="J64" s="40">
        <f>I64+H64+G64</f>
        <v>1644.14</v>
      </c>
      <c r="K64" s="105">
        <f>J64*100/F64</f>
        <v>95.860396235875783</v>
      </c>
      <c r="L64" s="134" t="s">
        <v>116</v>
      </c>
      <c r="P64" s="7"/>
    </row>
    <row r="65" spans="1:12" ht="99">
      <c r="A65" s="70" t="s">
        <v>70</v>
      </c>
      <c r="B65" s="68" t="s">
        <v>55</v>
      </c>
      <c r="C65" s="16">
        <f t="shared" ref="C65:I65" si="13">C66+C67+C68</f>
        <v>13063.738000000001</v>
      </c>
      <c r="D65" s="16">
        <f t="shared" si="13"/>
        <v>9879.5</v>
      </c>
      <c r="E65" s="16">
        <f t="shared" si="13"/>
        <v>0</v>
      </c>
      <c r="F65" s="16">
        <f t="shared" si="13"/>
        <v>22943.238000000001</v>
      </c>
      <c r="G65" s="16">
        <f>G66+G67+G68</f>
        <v>7868.9665100000002</v>
      </c>
      <c r="H65" s="16">
        <f t="shared" si="13"/>
        <v>3750.3885100000002</v>
      </c>
      <c r="I65" s="16">
        <f t="shared" si="13"/>
        <v>0</v>
      </c>
      <c r="J65" s="16">
        <f>J66+J67+J68</f>
        <v>11619.355019999999</v>
      </c>
      <c r="K65" s="92">
        <f>J65*100/F65</f>
        <v>50.643919659465666</v>
      </c>
      <c r="L65" s="112"/>
    </row>
    <row r="66" spans="1:12" ht="228" customHeight="1">
      <c r="A66" s="69" t="s">
        <v>85</v>
      </c>
      <c r="B66" s="74" t="s">
        <v>56</v>
      </c>
      <c r="C66" s="55">
        <v>5285</v>
      </c>
      <c r="D66" s="85">
        <v>3750.5</v>
      </c>
      <c r="E66" s="55"/>
      <c r="F66" s="57">
        <f>E66+D66+C66</f>
        <v>9035.5</v>
      </c>
      <c r="G66" s="97">
        <v>2987.6606999999999</v>
      </c>
      <c r="H66" s="97">
        <v>3750.3885100000002</v>
      </c>
      <c r="I66" s="97"/>
      <c r="J66" s="16">
        <f t="shared" ref="J66:J67" si="14">I66+H66+G66</f>
        <v>6738.0492100000001</v>
      </c>
      <c r="K66" s="93">
        <f>J66*100/F66</f>
        <v>74.573064135908353</v>
      </c>
      <c r="L66" s="111" t="s">
        <v>136</v>
      </c>
    </row>
    <row r="67" spans="1:12" ht="34.5" customHeight="1">
      <c r="A67" s="70" t="s">
        <v>86</v>
      </c>
      <c r="B67" s="78" t="s">
        <v>57</v>
      </c>
      <c r="C67" s="59">
        <v>70</v>
      </c>
      <c r="D67" s="59">
        <v>6129</v>
      </c>
      <c r="E67" s="59"/>
      <c r="F67" s="91">
        <f>E67+D67+C67</f>
        <v>6199</v>
      </c>
      <c r="G67" s="59"/>
      <c r="H67" s="59"/>
      <c r="I67" s="59"/>
      <c r="J67" s="16">
        <f t="shared" si="14"/>
        <v>0</v>
      </c>
      <c r="K67" s="106">
        <f>J67*100/F67</f>
        <v>0</v>
      </c>
      <c r="L67" s="110" t="s">
        <v>106</v>
      </c>
    </row>
    <row r="68" spans="1:12" ht="67.5" customHeight="1">
      <c r="A68" s="86" t="s">
        <v>93</v>
      </c>
      <c r="B68" s="78" t="s">
        <v>119</v>
      </c>
      <c r="C68" s="59">
        <v>7708.7380000000003</v>
      </c>
      <c r="D68" s="59"/>
      <c r="E68" s="59"/>
      <c r="F68" s="16">
        <f>E68+D68+C68</f>
        <v>7708.7380000000003</v>
      </c>
      <c r="G68" s="59">
        <v>4881.3058099999998</v>
      </c>
      <c r="H68" s="59"/>
      <c r="I68" s="59"/>
      <c r="J68" s="16">
        <f>I68+H68+G68</f>
        <v>4881.3058099999998</v>
      </c>
      <c r="K68" s="106">
        <f>J68*100/F68</f>
        <v>63.321724126569094</v>
      </c>
      <c r="L68" s="110" t="s">
        <v>135</v>
      </c>
    </row>
    <row r="69" spans="1:12" ht="25.5" customHeight="1">
      <c r="A69" s="154" t="s">
        <v>12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6"/>
    </row>
    <row r="70" spans="1:12" ht="54.95" customHeight="1">
      <c r="A70" s="9" t="s">
        <v>71</v>
      </c>
      <c r="B70" s="30" t="s">
        <v>120</v>
      </c>
      <c r="C70" s="40">
        <f>C71+C72</f>
        <v>21041</v>
      </c>
      <c r="D70" s="43">
        <f>D71+D72</f>
        <v>27657</v>
      </c>
      <c r="E70" s="40">
        <f>E71+E72</f>
        <v>0</v>
      </c>
      <c r="F70" s="43">
        <f>F71+F72</f>
        <v>48698</v>
      </c>
      <c r="G70" s="43">
        <f>G71+G72</f>
        <v>9467.787409999999</v>
      </c>
      <c r="H70" s="43">
        <f t="shared" ref="H70:J70" si="15">H71+H72</f>
        <v>15302.6</v>
      </c>
      <c r="I70" s="43">
        <f t="shared" si="15"/>
        <v>0</v>
      </c>
      <c r="J70" s="43">
        <f t="shared" si="15"/>
        <v>24770.387409999999</v>
      </c>
      <c r="K70" s="89">
        <f>J70*100/F70</f>
        <v>50.865307425356278</v>
      </c>
      <c r="L70" s="104"/>
    </row>
    <row r="71" spans="1:12" ht="240.75" customHeight="1">
      <c r="A71" s="10" t="s">
        <v>72</v>
      </c>
      <c r="B71" s="31" t="s">
        <v>51</v>
      </c>
      <c r="C71" s="41">
        <v>18996.599999999999</v>
      </c>
      <c r="D71" s="41">
        <v>27657</v>
      </c>
      <c r="E71" s="41"/>
      <c r="F71" s="40">
        <f>E71+D71+C71</f>
        <v>46653.599999999999</v>
      </c>
      <c r="G71" s="41">
        <v>8116.4426999999996</v>
      </c>
      <c r="H71" s="41">
        <v>15302.6</v>
      </c>
      <c r="I71" s="41"/>
      <c r="J71" s="40">
        <f>I71+H71+G71</f>
        <v>23419.042699999998</v>
      </c>
      <c r="K71" s="89">
        <f>J71*100/F71</f>
        <v>50.197718289692546</v>
      </c>
      <c r="L71" s="137" t="s">
        <v>161</v>
      </c>
    </row>
    <row r="72" spans="1:12" ht="66.75" customHeight="1">
      <c r="A72" s="9" t="s">
        <v>73</v>
      </c>
      <c r="B72" s="28" t="s">
        <v>52</v>
      </c>
      <c r="C72" s="29">
        <v>2044.4</v>
      </c>
      <c r="D72" s="29"/>
      <c r="E72" s="29"/>
      <c r="F72" s="43">
        <f>E72+D72+C72</f>
        <v>2044.4</v>
      </c>
      <c r="G72" s="29">
        <v>1351.3447100000001</v>
      </c>
      <c r="H72" s="29"/>
      <c r="I72" s="29"/>
      <c r="J72" s="43">
        <f>I72+H72+G72</f>
        <v>1351.3447100000001</v>
      </c>
      <c r="K72" s="89">
        <f>J72*100/F72</f>
        <v>66.099819506945806</v>
      </c>
      <c r="L72" s="135" t="s">
        <v>160</v>
      </c>
    </row>
    <row r="73" spans="1:12" ht="22.9" customHeight="1">
      <c r="A73" s="11"/>
      <c r="B73" s="12" t="s">
        <v>13</v>
      </c>
      <c r="C73" s="43">
        <f t="shared" ref="C73:I73" si="16">C70+C65+C64+C62+C57+C55+C49+C47+C41+C40+C38+C36+C29+C20+C18+C16+C14+C13+C11+C8</f>
        <v>400200.11047999992</v>
      </c>
      <c r="D73" s="43">
        <f t="shared" si="16"/>
        <v>626986.50536999991</v>
      </c>
      <c r="E73" s="43">
        <f t="shared" si="16"/>
        <v>21915.350699999999</v>
      </c>
      <c r="F73" s="43">
        <f t="shared" si="16"/>
        <v>1049101.96655</v>
      </c>
      <c r="G73" s="43">
        <f t="shared" si="16"/>
        <v>261506.83398999996</v>
      </c>
      <c r="H73" s="43">
        <f t="shared" si="16"/>
        <v>388146.05504999997</v>
      </c>
      <c r="I73" s="43">
        <f t="shared" si="16"/>
        <v>7545.8001199999999</v>
      </c>
      <c r="J73" s="43">
        <f>J70+J65+J64+J62+J57+J55+J49+J47+J41+J40+J38+J36+J29+J20+J18+J16+J14+J13+J11+J8</f>
        <v>657198.68915999995</v>
      </c>
      <c r="K73" s="92">
        <f>J73/F73*100</f>
        <v>62.643928818589053</v>
      </c>
      <c r="L73" s="32"/>
    </row>
    <row r="74" spans="1:12" ht="42.75" customHeight="1">
      <c r="A74" s="13"/>
      <c r="B74" s="14"/>
      <c r="C74" s="18"/>
      <c r="D74" s="18"/>
      <c r="E74" s="18"/>
      <c r="F74" s="18"/>
      <c r="G74" s="42"/>
      <c r="H74" s="42"/>
      <c r="I74" s="42"/>
      <c r="J74" s="18"/>
      <c r="K74" s="90"/>
      <c r="L74" s="33"/>
    </row>
    <row r="75" spans="1:12" ht="25.5" customHeight="1">
      <c r="A75" s="164" t="s">
        <v>108</v>
      </c>
      <c r="B75" s="164"/>
      <c r="C75" s="143"/>
      <c r="D75" s="143"/>
      <c r="E75" s="143"/>
      <c r="F75" s="143"/>
      <c r="G75" s="21"/>
      <c r="H75" s="21"/>
      <c r="I75" s="21"/>
      <c r="J75" s="18"/>
      <c r="K75" s="90"/>
      <c r="L75" s="33"/>
    </row>
    <row r="76" spans="1:12" ht="25.5" customHeight="1">
      <c r="A76" s="144" t="s">
        <v>109</v>
      </c>
      <c r="B76" s="144"/>
      <c r="C76" s="145"/>
      <c r="D76" s="143"/>
      <c r="E76" s="143"/>
      <c r="F76" s="143"/>
      <c r="G76" s="22"/>
      <c r="H76" s="22"/>
      <c r="I76" s="22"/>
      <c r="J76" s="109"/>
      <c r="K76" s="90"/>
      <c r="L76" s="33"/>
    </row>
    <row r="77" spans="1:12" ht="25.5" customHeight="1">
      <c r="A77" s="146" t="s">
        <v>110</v>
      </c>
      <c r="B77" s="146"/>
      <c r="C77" s="147"/>
      <c r="D77" s="147"/>
      <c r="E77" s="148"/>
      <c r="G77" s="23"/>
      <c r="H77" s="153" t="s">
        <v>96</v>
      </c>
      <c r="I77" s="23"/>
      <c r="J77" s="26"/>
    </row>
    <row r="78" spans="1:12" ht="23.25">
      <c r="A78" s="149"/>
      <c r="B78" s="150"/>
      <c r="C78" s="148"/>
      <c r="D78" s="148"/>
      <c r="E78" s="148"/>
      <c r="F78" s="151"/>
      <c r="G78" s="23"/>
      <c r="H78" s="23"/>
      <c r="I78" s="23"/>
      <c r="J78" s="26"/>
    </row>
    <row r="79" spans="1:12" ht="23.25">
      <c r="A79" s="149"/>
      <c r="B79" s="152"/>
      <c r="C79" s="148"/>
      <c r="D79" s="148"/>
      <c r="E79" s="148"/>
      <c r="F79" s="151"/>
    </row>
    <row r="80" spans="1:12" ht="23.25">
      <c r="A80" s="149"/>
      <c r="B80" s="149"/>
      <c r="C80" s="148"/>
      <c r="D80" s="148"/>
      <c r="E80" s="148"/>
      <c r="F80" s="151"/>
    </row>
    <row r="81" spans="1:12" ht="23.25">
      <c r="A81" s="149"/>
      <c r="B81" s="149"/>
      <c r="C81" s="148"/>
      <c r="D81" s="148"/>
      <c r="E81" s="148"/>
      <c r="F81" s="151"/>
      <c r="L81" s="35"/>
    </row>
    <row r="82" spans="1:12" ht="23.25">
      <c r="A82" s="34" t="s">
        <v>29</v>
      </c>
      <c r="B82" s="34"/>
      <c r="C82" s="148"/>
      <c r="D82" s="148"/>
      <c r="E82" s="148"/>
      <c r="F82" s="151"/>
      <c r="L82" s="36"/>
    </row>
    <row r="83" spans="1:12" ht="17.100000000000001" customHeight="1">
      <c r="A83" s="160" t="s">
        <v>95</v>
      </c>
      <c r="B83" s="160"/>
      <c r="C83" s="148"/>
      <c r="D83" s="148"/>
      <c r="E83" s="148"/>
      <c r="F83" s="151"/>
      <c r="L83" s="37"/>
    </row>
    <row r="84" spans="1:12" ht="12.95" customHeight="1"/>
    <row r="86" spans="1:12" ht="24" customHeight="1">
      <c r="L86" s="36"/>
    </row>
    <row r="87" spans="1:12" ht="16.5" customHeight="1">
      <c r="L87" s="36"/>
    </row>
  </sheetData>
  <sheetProtection password="CC21" sheet="1" formatCells="0" formatColumns="0" formatRows="0" insertColumns="0" insertRows="0" insertHyperlinks="0" deleteColumns="0" deleteRows="0" sort="0" autoFilter="0" pivotTables="0"/>
  <mergeCells count="26">
    <mergeCell ref="A17:L17"/>
    <mergeCell ref="A15:L15"/>
    <mergeCell ref="A19:L19"/>
    <mergeCell ref="A1:L1"/>
    <mergeCell ref="A4:A5"/>
    <mergeCell ref="B4:B5"/>
    <mergeCell ref="C4:F4"/>
    <mergeCell ref="G4:J4"/>
    <mergeCell ref="K4:K5"/>
    <mergeCell ref="L4:L5"/>
    <mergeCell ref="A2:L2"/>
    <mergeCell ref="A12:L12"/>
    <mergeCell ref="A7:L7"/>
    <mergeCell ref="A35:L35"/>
    <mergeCell ref="A28:L28"/>
    <mergeCell ref="A21:A23"/>
    <mergeCell ref="A69:L69"/>
    <mergeCell ref="A83:B83"/>
    <mergeCell ref="A56:L56"/>
    <mergeCell ref="A63:L63"/>
    <mergeCell ref="A37:L37"/>
    <mergeCell ref="A39:L39"/>
    <mergeCell ref="A46:L46"/>
    <mergeCell ref="A48:L48"/>
    <mergeCell ref="A54:L54"/>
    <mergeCell ref="A75:B75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rowBreaks count="8" manualBreakCount="8">
    <brk id="14" max="14" man="1"/>
    <brk id="21" max="14" man="1"/>
    <brk id="25" max="14" man="1"/>
    <brk id="30" max="14" man="1"/>
    <brk id="34" max="14" man="1"/>
    <brk id="44" max="14" man="1"/>
    <brk id="53" max="14" man="1"/>
    <brk id="6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Керш М</dc:creator>
  <cp:lastModifiedBy>Skonina</cp:lastModifiedBy>
  <cp:lastPrinted>2017-10-19T08:12:22Z</cp:lastPrinted>
  <dcterms:created xsi:type="dcterms:W3CDTF">2011-07-04T07:10:28Z</dcterms:created>
  <dcterms:modified xsi:type="dcterms:W3CDTF">2021-04-14T09:21:24Z</dcterms:modified>
</cp:coreProperties>
</file>