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7040" windowHeight="9540"/>
  </bookViews>
  <sheets>
    <sheet name="Лист1" sheetId="1" r:id="rId1"/>
    <sheet name="Лист2" sheetId="2" r:id="rId2"/>
    <sheet name="Лист3" sheetId="3" r:id="rId3"/>
  </sheets>
  <definedNames>
    <definedName name="_xlnm.Print_Area" localSheetId="0">Лист1!$A$3:$I$192</definedName>
  </definedNames>
  <calcPr calcId="124519"/>
</workbook>
</file>

<file path=xl/calcChain.xml><?xml version="1.0" encoding="utf-8"?>
<calcChain xmlns="http://schemas.openxmlformats.org/spreadsheetml/2006/main">
  <c r="D178" i="1"/>
  <c r="F192"/>
  <c r="D29" l="1"/>
  <c r="F102"/>
  <c r="F113"/>
  <c r="F153"/>
  <c r="F164"/>
  <c r="F178"/>
  <c r="F190"/>
  <c r="D153"/>
  <c r="D164"/>
  <c r="F29"/>
  <c r="F91"/>
  <c r="F87"/>
  <c r="F81"/>
  <c r="F73"/>
  <c r="F66"/>
  <c r="F52"/>
  <c r="F44"/>
  <c r="F31"/>
  <c r="C190"/>
  <c r="C29"/>
  <c r="D31"/>
  <c r="D44"/>
  <c r="D52"/>
  <c r="D66"/>
  <c r="D73"/>
  <c r="C73"/>
  <c r="C44"/>
  <c r="C31"/>
  <c r="E191"/>
  <c r="E190"/>
  <c r="E178"/>
  <c r="E164"/>
  <c r="E153"/>
  <c r="C113"/>
  <c r="E113"/>
  <c r="E102"/>
  <c r="E66"/>
  <c r="E52"/>
  <c r="E44"/>
  <c r="E29"/>
  <c r="F94" l="1"/>
  <c r="F127"/>
  <c r="F191" s="1"/>
  <c r="F140"/>
  <c r="E140"/>
  <c r="E127"/>
  <c r="D91"/>
  <c r="C91"/>
  <c r="D87"/>
  <c r="C87"/>
  <c r="D81"/>
  <c r="C81"/>
  <c r="C66"/>
  <c r="E81"/>
  <c r="E91"/>
  <c r="E87"/>
  <c r="E73"/>
  <c r="E31"/>
  <c r="D94" l="1"/>
  <c r="D192" s="1"/>
  <c r="C94"/>
  <c r="C192" s="1"/>
  <c r="E94"/>
  <c r="E192" l="1"/>
</calcChain>
</file>

<file path=xl/sharedStrings.xml><?xml version="1.0" encoding="utf-8"?>
<sst xmlns="http://schemas.openxmlformats.org/spreadsheetml/2006/main" count="407" uniqueCount="298">
  <si>
    <t>№ п/п</t>
  </si>
  <si>
    <t>Направление (сфера)</t>
  </si>
  <si>
    <t>Количество мероприятий</t>
  </si>
  <si>
    <t>план</t>
  </si>
  <si>
    <t>факт</t>
  </si>
  <si>
    <t>Основные мероприятия</t>
  </si>
  <si>
    <t>тыс.руб.</t>
  </si>
  <si>
    <t>Создание крупных специализированных предприятий</t>
  </si>
  <si>
    <t>Обеспечение устойчивого развития и повышение эффективности сельского хозяйства</t>
  </si>
  <si>
    <t>Развитие  малого предпринимательства</t>
  </si>
  <si>
    <t>Обеспечение сбалансированности профессионально-квалифицированной структуры спроса и предложения рабочей силы</t>
  </si>
  <si>
    <t>Обеспечение комплексной модернизации муниципальной системы образования, создание условий для обеспечения современного качества образования</t>
  </si>
  <si>
    <t>Повышение общественной и бытовой культуры населения</t>
  </si>
  <si>
    <t>Организация туристических зон</t>
  </si>
  <si>
    <t>Создание эффективной системы предоставления социальных услуг для ветеранов и инвалидов</t>
  </si>
  <si>
    <t>Непрерывный мониторинг и прогнозирование угроз безопасности жизни в районе</t>
  </si>
  <si>
    <t>Обеспечение общественной безопасности жителей района</t>
  </si>
  <si>
    <t>Обеспечение экологической безопасности жителей района</t>
  </si>
  <si>
    <t>Доступность и комфортность жилья, снижение износа жилфонда</t>
  </si>
  <si>
    <t>Развитие инженерных систем жизнеобеспечения</t>
  </si>
  <si>
    <t>Развитие транспортной системы</t>
  </si>
  <si>
    <t>ВСЕГО:</t>
  </si>
  <si>
    <t>2.</t>
  </si>
  <si>
    <t>3.</t>
  </si>
  <si>
    <t>5.</t>
  </si>
  <si>
    <t>7.</t>
  </si>
  <si>
    <t>8.</t>
  </si>
  <si>
    <t>10.</t>
  </si>
  <si>
    <t>12.</t>
  </si>
  <si>
    <t>14.</t>
  </si>
  <si>
    <t>21.</t>
  </si>
  <si>
    <t>26.</t>
  </si>
  <si>
    <t>27.</t>
  </si>
  <si>
    <t>Повышение эффективности системы организации физкультуры и спорта, создание условий для здорового образа жизни</t>
  </si>
  <si>
    <t>6.</t>
  </si>
  <si>
    <t>1.</t>
  </si>
  <si>
    <t>Профилактика заболеваний социального характера</t>
  </si>
  <si>
    <t>Повышение эффективности систем организации физкультуры и спорта, создание условий для здорового образа жизни</t>
  </si>
  <si>
    <t xml:space="preserve"> Развитие инженерных систем жизнеобеспечения</t>
  </si>
  <si>
    <t>Всего по мероприятиям поселений</t>
  </si>
  <si>
    <t>Всего по мероприятиям(район и село)</t>
  </si>
  <si>
    <t>Повышение эффективности системы здравоохранения путем повышения доступности и качества медицинской помощи, формирования здорового образа жизни</t>
  </si>
  <si>
    <t>Обеспечение комплексной модернизации муниципальной системы образования, создание  условий для обеспечения современного качества  образования</t>
  </si>
  <si>
    <t>4.</t>
  </si>
  <si>
    <t>11.</t>
  </si>
  <si>
    <t>13.</t>
  </si>
  <si>
    <t>16.</t>
  </si>
  <si>
    <t>23.</t>
  </si>
  <si>
    <t>в т.ч. МО Солнечный сельсовет</t>
  </si>
  <si>
    <t>МО Калининский сельсовет</t>
  </si>
  <si>
    <t>в т.ч. МО Вершино-Биджинский сельсовет</t>
  </si>
  <si>
    <t>Вакцинопрофилактика и улучшение качества медицинского обслуживания населения.</t>
  </si>
  <si>
    <t>МО Усть-Бюрский сельсовет</t>
  </si>
  <si>
    <t>Приобретение музыкальной аппаратуры, приобретение мебели, сценических костюмов, обуви, ремонт оборудования и т.д.</t>
  </si>
  <si>
    <t>МО Весенненский Сельсовет</t>
  </si>
  <si>
    <t>МО Сапоговский сельсовет</t>
  </si>
  <si>
    <t>Ремонт клубов, ремонт памятников воинам ВОВ.</t>
  </si>
  <si>
    <t>МО Доможаковский сельсовет</t>
  </si>
  <si>
    <t>Пошив сценических костюмов, установка окон ПВХ, приобретение оргтехники, замена электропроводки, приобретение мебели</t>
  </si>
  <si>
    <t>МО Московский сельсовет</t>
  </si>
  <si>
    <t>МО Райковский сельсовет</t>
  </si>
  <si>
    <t>Приобретение аппаратуры, ремонт здания СДК Райково.</t>
  </si>
  <si>
    <t>МО Опытненский сельсовет</t>
  </si>
  <si>
    <t>МО Вершино-Биджинский сельсовет</t>
  </si>
  <si>
    <t>МО Усть-Абаканский поссовет</t>
  </si>
  <si>
    <t>Обеспечение экологической безопасности жителей района (благоустройство)</t>
  </si>
  <si>
    <t>МО Расцветовский сельсовет</t>
  </si>
  <si>
    <t>Мо Чарковский сельсовет</t>
  </si>
  <si>
    <t>Расширение колбасного цеха , модернизация производства, приобретение нового оборудования ИП Зубарев А.М.</t>
  </si>
  <si>
    <t>Всего по разделу:</t>
  </si>
  <si>
    <t xml:space="preserve">Муниципальная программа «Развитие агропромышленного комплекса Усть-Абаканского района и социальной сферы на селе  (2014 - 2020 годы)» </t>
  </si>
  <si>
    <t>Подпрограмма «Развитие подотрасли животноводства, переработки и реализации продукции животноводства»</t>
  </si>
  <si>
    <t>Подпрограмма «Развитие подотрасли растениеводства, переработки и реализации продукции растениеводства»</t>
  </si>
  <si>
    <t>Подпрограмма «Устойчивое развитие сельских территорий»</t>
  </si>
  <si>
    <t>Муниципальная программа «Сохранение и развитие малых сел Усть-Абаканского района до 2015 года»</t>
  </si>
  <si>
    <t>Муниципальная программа «Развитие субъектов малого и среднего предпринимательства в Усть-Абаканском районе на 2014-2020 годы»</t>
  </si>
  <si>
    <t>Муниципальная программа «Развитие торговли в Усть-Абаканском районе до 2015 года»</t>
  </si>
  <si>
    <t>Муниципальная программа "Профилактика заболеваний и формирование здорового образа жизни (2014-2020 годы)"</t>
  </si>
  <si>
    <t>Муниципальная программа "Развитие  образования  в  Усть-Абаканском районе (2014-2020 годы)"</t>
  </si>
  <si>
    <t>Подпрограмма "Реализация национальной образовательной инициативы "Наша новая школа""</t>
  </si>
  <si>
    <t>Подпрограмма "Школьное питание"</t>
  </si>
  <si>
    <t>Подпрограмма "Патриотическое воспитание"</t>
  </si>
  <si>
    <t>Подпрограмма «Вовлечение молодежи в социальную практику»</t>
  </si>
  <si>
    <t>Муниципальная программа «Культура Усть-Абаканского района (2014-2020 годы)»</t>
  </si>
  <si>
    <t>Подпрограмма «Развитие культурного потенциала Усть-Абаканского района»</t>
  </si>
  <si>
    <t>Подпрограмма "Развитие и модернизация библиотечного дела"</t>
  </si>
  <si>
    <t>Подпрограмма «Развитие клубного дела и поддержка народного творчества»</t>
  </si>
  <si>
    <t>Подпрограмма "Обеспечение сохранности музейного фонда и развитие музеев Усть-Абаканского района"</t>
  </si>
  <si>
    <t>Подпрограмма "Государственная охрана и популяризация объектов культурного наследия (памятников истории и культуры) Усть-Абаканского района)"</t>
  </si>
  <si>
    <t>Подпрограмма  «Развитие архивного дела в Усть-Абаканском районе»</t>
  </si>
  <si>
    <t>Повышение общественной и бытовой культуры населения. Развитие архивного дела</t>
  </si>
  <si>
    <t>Муниципальная программа  "Развитие физической культуры и спорта в Усть-Абаканском районе  (2014 - 2020 годы)"</t>
  </si>
  <si>
    <t>Муниципальная программа«Развитие туризма в Усть-Абаканском районе (2014-2020 годы)»</t>
  </si>
  <si>
    <t>Муниципальная программа «Доступная среда (2014-2020 годы)»</t>
  </si>
  <si>
    <t>Муниципальная программа «Социальная поддержка граждан (2014-2020 годы)»</t>
  </si>
  <si>
    <t>Подпрограмма «Социальная поддержка старшего поколения»</t>
  </si>
  <si>
    <t>Подпрограмма  «Социальная поддержка детей-сирот и детей, оставшихся без попечения родителей»</t>
  </si>
  <si>
    <t>Подпрограмма  «Организация отдыха и оздоровления детей в Усть-Абаканском районе»</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</si>
  <si>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t>
  </si>
  <si>
    <t xml:space="preserve">Муниципальная программа «Обеспечение общественного порядка и противодействие преступности в Усть-Абаканском районе  (2014-2020 годы)» </t>
  </si>
  <si>
    <t>Подпрограмма «Профилактика правонарушений, обеспечение безопасности и общественного порядка»</t>
  </si>
  <si>
    <t>Подпрограмма  «Повышение безопасности дорожного движения»</t>
  </si>
  <si>
    <t>Подпрограмма «Профилактика безнадзорности и правонарушений несовершеннолетних»</t>
  </si>
  <si>
    <t>Муниципальная программа  «Развитие системы обращения с отходами производства и потребления на территории Усть-Абаканского района (2014-2020 годы)»</t>
  </si>
  <si>
    <t>Муниципальная программа «Противодействие незаконному обороту наркотиков, снижение масштабов наркотизации   населения в Усть-Абаканском районе  (2014-2020 годы)»</t>
  </si>
  <si>
    <t xml:space="preserve">Муниципальная программа «Жилище (2014 – 2020 годы)» </t>
  </si>
  <si>
    <t>Подпрограмма  «Обеспечение жильем молодых семей»</t>
  </si>
  <si>
    <t>Подпрограмма «Свой дом»</t>
  </si>
  <si>
    <t>Подпрограмма  «Переселение жителей Усть-Абаканского района из аварийного и непригодного для проживания жилищного фонда»</t>
  </si>
  <si>
    <t>Муниципальная программа "Энергосбережение и повышение энергетической эффективности в Усть-Абаканском районе  (2014 - 2020 годы)"</t>
  </si>
  <si>
    <t xml:space="preserve">Муниципальная программа «Комплексная программа  модернизации и реформирования жилищно-коммунального хозяйства в Усть-Абаканском районе (2014 – 2020 годы)» </t>
  </si>
  <si>
    <t>Подпрограмма «Модернизация объектов коммунальной инфраструктуры»</t>
  </si>
  <si>
    <t>Подпрограмма «Чистая вода»</t>
  </si>
  <si>
    <t>Муниципальная программа "Развитие транспортной системы Усть-Абаканского района (2014-2020 годы)"</t>
  </si>
  <si>
    <t xml:space="preserve">Подпрограмма «Дорожное хозяйство» </t>
  </si>
  <si>
    <t>Подпрограмма «Транспортное обслуживание населения»</t>
  </si>
  <si>
    <t>9.</t>
  </si>
  <si>
    <t>15.</t>
  </si>
  <si>
    <t>17.</t>
  </si>
  <si>
    <t>18.</t>
  </si>
  <si>
    <t>19.</t>
  </si>
  <si>
    <t>20.</t>
  </si>
  <si>
    <t>21.1.</t>
  </si>
  <si>
    <t>21.2.</t>
  </si>
  <si>
    <t>21.3.</t>
  </si>
  <si>
    <t>22.</t>
  </si>
  <si>
    <t>24.</t>
  </si>
  <si>
    <t>25.</t>
  </si>
  <si>
    <t>27.1.</t>
  </si>
  <si>
    <t>27.2.</t>
  </si>
  <si>
    <t>Муниципальная программа «Развитие муниципальной службы до 2015 года»</t>
  </si>
  <si>
    <t>Строительство цеха по производству колбасного сыра, модернизация производства, расширение ассортимента выпускаемой молочной продукции ООО "СПК "Сибирь"</t>
  </si>
  <si>
    <t>Итого:</t>
  </si>
  <si>
    <t>Занятость несовершеннолетних школьников в т.ч.:</t>
  </si>
  <si>
    <t>МО В-Биджинский сельсовет</t>
  </si>
  <si>
    <t>МО Солнечный сельсовет</t>
  </si>
  <si>
    <t>Укрепление материально-технической базы в т.ч.:</t>
  </si>
  <si>
    <t>Сохранение и укрепление  здоровья детей и подростков, улучшение рациона питания воспитанников ДОУ и обучающихся СОШ  в т.ч.:</t>
  </si>
  <si>
    <t>Одаренные дети  в т.ч.</t>
  </si>
  <si>
    <t>Сохранение и развитие клубных учреждений в т.ч.:</t>
  </si>
  <si>
    <t>Улучшение условий для вовлечения молодого поколения в занятия спортом, формирование здорового образа жизни, укрепление материальной базы поселения  в т.ч.:</t>
  </si>
  <si>
    <t>Укрепление здоровья, повышение спортивных результатов, формирование здорового образа жизни населения в т.ч.</t>
  </si>
  <si>
    <t>Обеспечение мер по пожарной безопасности, по ГО и ЧС в т.ч.:</t>
  </si>
  <si>
    <t>Улучшение профилактики правонарушений в среде несовершеннолетних  в т.ч.:</t>
  </si>
  <si>
    <t>Обеспечение экологической безопасности жителей района в т.ч.:</t>
  </si>
  <si>
    <t xml:space="preserve">Уничтожения очагов произрастания дикорастущей конопли, как сырье для изготовления наркотических веществ. 
(Приобретение гербицидов).                                                                                                                                                                                                                                                                                                                                                                                                                                                                                           Ликвидация несанкционированных свалок в населенных пунктах.  Благоприятное проживание сельского населения.
</t>
  </si>
  <si>
    <t>Организация энергосбережения объектов коммунального хозяйства в т.ч.:</t>
  </si>
  <si>
    <t>Развитие систем электроснабжения в т.ч.:</t>
  </si>
  <si>
    <t>Развитие систем водоснабжения  в т.ч.:</t>
  </si>
  <si>
    <t>Модернизация объектов коммунальной инфраструктуры в т.ч.:</t>
  </si>
  <si>
    <t>Улучшение качества  автомобильных дорог в т.ч.:</t>
  </si>
  <si>
    <t>1</t>
  </si>
  <si>
    <t>5</t>
  </si>
  <si>
    <t xml:space="preserve">Питание в школьных и дошкольных учреждениях. </t>
  </si>
  <si>
    <t>Награждение одаренных детей</t>
  </si>
  <si>
    <t>Приобретение вакцины для  детей. Формирование здорового образа жизни населения муниципального образования Усть-Абаканский район.</t>
  </si>
  <si>
    <t xml:space="preserve">                                                                                                                                                                                                                                                                                                                                                                          </t>
  </si>
  <si>
    <t>Ремонт уличного освещения, присоединение к электрическим сетям.</t>
  </si>
  <si>
    <t>Приобретение светильников  и ламп для уличного освещения.</t>
  </si>
  <si>
    <t>Выполнение работ по проектированию и составлению проектной документации</t>
  </si>
  <si>
    <t>Обслуживание уличного освещения</t>
  </si>
  <si>
    <t>Содержание и текущий ремонт дорог.</t>
  </si>
  <si>
    <t>6</t>
  </si>
  <si>
    <t>7</t>
  </si>
  <si>
    <t>4</t>
  </si>
  <si>
    <t>0</t>
  </si>
  <si>
    <t>3</t>
  </si>
  <si>
    <t>2</t>
  </si>
  <si>
    <t>40</t>
  </si>
  <si>
    <t>23</t>
  </si>
  <si>
    <t>241</t>
  </si>
  <si>
    <r>
      <t xml:space="preserve">МО Усть-Абаканский </t>
    </r>
    <r>
      <rPr>
        <sz val="12"/>
        <rFont val="Times New Roman"/>
        <family val="1"/>
        <charset val="204"/>
      </rPr>
      <t>поссовет</t>
    </r>
  </si>
  <si>
    <t>Расширение производства по переработке мяса и мяса птицы, приобретение нового оборудования для производства продуктов питания из мяса и мяса птицы, мясных субпродуктов, ООО "Вкус"</t>
  </si>
  <si>
    <t>№ п/п.</t>
  </si>
  <si>
    <t>Текущий ремонт. Приобретение основных средств (сцен.костюмы, модем, куллер,огнетушитель и т.д.), подписка на периодические издания ДК. Подарочная и сувенирная продукция, открытки, грамоты, благодарственные письма.</t>
  </si>
  <si>
    <t>Приобретение спортивного  инвентаря. Награждение за участие в спортивных мероприятиях республиканского и районного значения. Установка пожарной безопасности в спортивных сооружениях.</t>
  </si>
  <si>
    <t xml:space="preserve">Техническое обслуживание пожарной сигнализации, электротехническое обслуживание и ремонт электроосвещения, обслуживание узлов учета, приобретение: стендов, ноутбука.
</t>
  </si>
  <si>
    <t xml:space="preserve">Обеспечение мер по пожарной безопасности. Опашка территорий. Содержание спасателей   общественного спасательного поста. Поощрение участников ДНД. </t>
  </si>
  <si>
    <t>Модернизация объектов коммунальной инфраструктуры( ремонт котельной, кнс, электрооборудования, ремонт канализационного коллектора ул.Добровольского)</t>
  </si>
  <si>
    <t xml:space="preserve">Плановый объем финансирования за счет всех источников на 2015 год </t>
  </si>
  <si>
    <t>Фактическое освоение  за 6 месяцев 2015 года</t>
  </si>
  <si>
    <t xml:space="preserve">Строительство пекарни, д.Капчалы Весенненский с/совет КФХ Лепехин О.Н.
</t>
  </si>
  <si>
    <t>Строительство завода по переработке молока, п.Усть-Абакан  КФХ Гиль В.В.</t>
  </si>
  <si>
    <t>Организация производства электротехнической продукции ООО «Электротехсервис»</t>
  </si>
  <si>
    <t>Строительство придорожного кафе (с.Калинино, автодорога «Енисей» 403км.)</t>
  </si>
  <si>
    <t>Строительство коровника на 200 голов (Московский сельсовет)</t>
  </si>
  <si>
    <t>Развитие семейной животноводческой фермы (д.Салбык)</t>
  </si>
  <si>
    <t>Строительство кошары на 100 голов (а.Чарков)</t>
  </si>
  <si>
    <t>Строительство откормплощадки на 2500 голов (а.Чарков)</t>
  </si>
  <si>
    <t>Строительство откормплощадки на 200 голов (а.Баинов Райковского сельсовета)</t>
  </si>
  <si>
    <t>Строительство страусиной фермы (Сапоговский сельсовет)</t>
  </si>
  <si>
    <t>Строительство овощехранилища на 2500 тонн (с.Зеленое Опытненского с/с)</t>
  </si>
  <si>
    <t>Строительство убойного цеха (а.Райков)</t>
  </si>
  <si>
    <t>Строительство мини-завода по переработке мясной продукции (с.Усть-Бюр)</t>
  </si>
  <si>
    <t>Производство по выделке кроличьих шкур, изготовление топливных брикетов (п.Тигей Райковского сельсовета)</t>
  </si>
  <si>
    <t>Агроусадьба "Золотая подкова"</t>
  </si>
  <si>
    <t>Подпрограмма "Обеспечение доступности дошкольного образования образования"</t>
  </si>
  <si>
    <t>Подпрограмма "Укрепление единства российской нации и гармонизация межнациональных отношений в Усть-Абаканском районе"</t>
  </si>
  <si>
    <t xml:space="preserve">Информация о реализации мероприятий                                                                                                                                                                                                                                                                                                                                                                           ПРОГРАММ СОЦИАЛЬНО-ЭКОНОМИЧЕСКОГО РАЗВИТИЯ МУНИЦИПАЛЬНЫХ ОБРАЗОВАНИЙ, ВХОДЯЩИХ В СОСТАВ  МО УСТЬ-АБАКАНСКИЙ РАЙОН  за  6 месяцев 2015 года </t>
  </si>
  <si>
    <t>Расширение и модернизация кирпичного завода ООО "АПК "Союз"</t>
  </si>
  <si>
    <t>1.Приобретен полуавтомат по производству ПЭТ бутылок -936,0</t>
  </si>
  <si>
    <t>1. В связи с ЧС на территории района работы приостановлены.</t>
  </si>
  <si>
    <t xml:space="preserve">1.Районные выставки-конкурсы прикладного творчества «Веселое рождество», «Как хорошо на свете без войны», «Радуги ремесел», «Герои сказок».                                                                                                                                                                                                                                                    2.Проведение разножанровых фестивалей и конкурсов: «Ледяная викторина»,» В гостях у Зимы»,    « Мы вращаем землю по творчеству Высоцкого В.С.», «Ни кто не забыт, ничто не забыто», «Мы за здоровый образ жизни»                                                                                                                                                                                                                                                                                                                                                                                   3.Участие творческих коллективов в республиканских, региональных, Всероссийских конкурсах и фестивалях (Фестиваль-конкурс «Сибирская глубинка» г.Красноярск ансамбль «Добро»)                        </t>
  </si>
  <si>
    <t xml:space="preserve">1. Исполнение запросов социально-правового характера и имущественных запросов граждан.                                                          </t>
  </si>
  <si>
    <t xml:space="preserve">1.Участие в республиканском национальном празднике «Чыл Пазы"                                                                                                                                 </t>
  </si>
  <si>
    <t xml:space="preserve">1.Районная олимпиада «Знатоки ПДД» -1,5 т.р.                     </t>
  </si>
  <si>
    <t xml:space="preserve">1.Проведение консультаций 11 молодым семьям по оформлению документов для участия в подпрограмме.                                                                                                                                                2. Выплачена  субсидия в части районного бюджета  молодой семье получившей свидетельство в 2014г.        </t>
  </si>
  <si>
    <t>1.Ведется работа по мониторингу аварийных жилых домов.                                                                                                                                                                                                                 2.Ежемесячно в Министерство строительства и ЖКХ Республики Хакасия предоставляются сведения о многоквартирных домах, признанных аварийными и подлежащего сносу в связи с физическим износом в процессе их эксплуатации, расположенных на территории Усть – Абаканского района, на соответствующий период предоставления сведений.</t>
  </si>
  <si>
    <t>1.Консультации по открытию малого бизнеса, субсидированию затрат на приобретения оборудования, субсидирование затрат при лизинге.                                                                                                                                                                                                                   2.Районный конкурс "Предприниматель 2014 года" -56,0 (ценные подарки, цветы)</t>
  </si>
  <si>
    <r>
      <t>1.Еженедельный мониторинг цен на товары первой необходимости.                                                                                                                                                                                                                                                                                                  2.Проведено 4 ярмарки выходного дня с участием</t>
    </r>
    <r>
      <rPr>
        <sz val="12"/>
        <rFont val="Times New Roman"/>
        <family val="1"/>
        <charset val="204"/>
      </rPr>
      <t xml:space="preserve"> 65</t>
    </r>
    <r>
      <rPr>
        <sz val="12"/>
        <color theme="1"/>
        <rFont val="Times New Roman"/>
        <family val="1"/>
        <charset val="204"/>
      </rPr>
      <t xml:space="preserve"> предпринимателей (реализовано товаров на сумм</t>
    </r>
    <r>
      <rPr>
        <sz val="12"/>
        <rFont val="Times New Roman"/>
        <family val="1"/>
        <charset val="204"/>
      </rPr>
      <t>у 4218,2</t>
    </r>
    <r>
      <rPr>
        <sz val="12"/>
        <color theme="1"/>
        <rFont val="Times New Roman"/>
        <family val="1"/>
        <charset val="204"/>
      </rPr>
      <t xml:space="preserve"> тыс. руб.)-20,0                                                                          3.Заключено соглашение с Московским потребительским обществом    по субсидированию транспортных расходов по доставке товаров первой необходимости в отдаленные и малые населенные пункты.                                                                    </t>
    </r>
  </si>
  <si>
    <r>
      <t>1.Субсидии  на выполнение муниципального задания:</t>
    </r>
    <r>
      <rPr>
        <b/>
        <sz val="12"/>
        <rFont val="Times New Roman"/>
        <family val="1"/>
        <charset val="204"/>
      </rPr>
      <t xml:space="preserve"> 8381,9</t>
    </r>
    <r>
      <rPr>
        <sz val="12"/>
        <rFont val="Times New Roman"/>
        <family val="1"/>
        <charset val="204"/>
      </rPr>
      <t xml:space="preserve">  в т.ч. (з/пл. 7030,6;суточные 1,8;нач. на з/пл.1049,3;усл.связи 24,6; проезд в команд 23,5; ком.усл  120,3; прожив. в команд.-23,8; г/пошл., пеня-28; ГСМ-50,8, обслуживание приборов учета-29,2)                                                                                                                                                                                                                                                                                                                                                               2.Проведение районных массовых физкультурно-оздоровительных и спортивных мероприятий - 38 (соревнования по наст. теннису, волейболу, шахматам, хоккею с мячом, мини-футболу)                                                                                                                                                                                                                                                                                                        3.Участие в республиканских и российских соревнованиях-140,3 в т.ч.( финальный этап всероссийских соревнований по хоккею с мячом-70,0; Первенство России по гиревому спорту-64,8; взнос за соревнования глав -5,5</t>
    </r>
    <r>
      <rPr>
        <sz val="12"/>
        <color theme="3" tint="0.39997558519241921"/>
        <rFont val="Times New Roman"/>
        <family val="1"/>
        <charset val="204"/>
      </rPr>
      <t xml:space="preserve">
</t>
    </r>
    <r>
      <rPr>
        <sz val="12"/>
        <rFont val="Times New Roman"/>
        <family val="1"/>
        <charset val="204"/>
      </rPr>
      <t xml:space="preserve">
</t>
    </r>
  </si>
  <si>
    <t xml:space="preserve">1.Субсидии  на выполнение муниципального задания: 492,2 т.р., в т.ч.(269,3 заработная плата,  41,0 начисления на з/плату; 3,3 услуги связи; 0,8 тех. обслуживание автомобиля; 177,8 ( услуги водителя -128,1; страховка авто-2,7); 4,2 государственная пошлина; 42,8 -ГСМ).                                                                                                                                                                                                      2.Участик в выставках: "Енисей" (г.Красноярск); "Мир туризма" (г.Новосибирск); "Интурмаркет" (г.Москва).     </t>
  </si>
  <si>
    <t>1.Утилизировано биологических отходов и трупов павших животных общим весом - 6,2 тонны                                                                                                                                                           2.Содержание объекта «Биотермическая яма» (заработная плата согласно договора)</t>
  </si>
  <si>
    <t xml:space="preserve">1. Месячник по профилактике асоциального поведения несовершеннолетних -1,4 т.р.                                                                                                                                            2. Туристический марафон - 3,0 т.р.                                                                                                                                                                                                                                Проведены мероприятия по профилактике асоциального поведения несовершеннолетних в библиотеках района:                                                                                                                               -  Весенненская с/б с учащимися 9-10 классов беседа на тему «Мир без табачного дыма», присутствовало 18 человек;
- Усть-Бюрская с/б для учащихся 5-9 классов проведен познавательный час «В будущее без вредных привычек», присутствовало 9 человек;
- Райковская с/б для учащихся 5-9 классов проведены: час здоровья «Плохие привычки - нам не сестрички», присутствовало 17 человек;  час проблемного вопроса «Об этом молчать нельзя», присутствовало 14 человек, час- размышление «Белая смерть», присутствовало  21 человек, час- размышления для учащихся 5-9 классов  совместно с медицинским работником и социальным педагогом, диалог – беседа «От пивка до травки», для 10 класса, присутствовало 13 человек;
- Калининская с/б филиал №8 проведен информационный час «Курить – не значит жить!» для 9-11 классов присутствовало 12 человек;.
- Усть-Абаканская библиотека филиал №2 на заседании клуба «Будь здоров»  проведена беседа на тему  «Здоровый образ жизни путь к долголетию», присутствовало 7 человек, для учащихся 7 класса проведена беседа-диалог «Папа, мама, я – здоровая семья», присутствовало 14 </t>
  </si>
  <si>
    <t xml:space="preserve">1.Организация работы Молодежного ресурсного центра - 511,6 т.р. (РБ), из них: оплата труда - 484,6 т.руб., услуги связи - 23,9   прочие расходы - 3,1 т.руб.                                                                                                                                                                                                              2.Временное трудоустройство молодежи (РБ) - 5,0 т.р.                                                                                                                                                                                         3.Подготовка к празднованию 9 Мая -15,0 т.р. (георгиевская лента, свечи, ГСМ)   </t>
  </si>
  <si>
    <t>1.Осуществление контроля за выполнением мероприятий  Плана противодействия коррупционным проявлениям на 2014-2015 год                                                                                                                                                                                                                2.Проводится мониторинг соответствия законодательству нормативных  актов администрации района – проверено 6 НПА</t>
  </si>
  <si>
    <t xml:space="preserve">1.Оказание поддержки Усть-Абаканскому районному обществу ветеранов для осуществления их уставной деятельности-169,4  в т.ч .(з/плата -124,4; отчисления от ФОТ - 37,3;  услуги сбербанка-1,1; услуги связи- 5,7; канц.товары -0,9)                                                                                                                                                   2.Оздоровление и реабилитация ветеранов ВОВ, труда, пенсионеров - 135,0 (оздоровлено -8 человек)                                                                                                     3.Участие в республиканском турнире по футболу                                                                                                                                                                                                                      4. Районный шахматный турнир    </t>
  </si>
  <si>
    <t>1.Выплата ежемесячных денежных средств на содержание детей-сирот и детей, оставшихся без попечения родителей - 17274,0 (РХ) из них: (опекунское пособие-11546,6; оплата приемным родителям - 5727,4)</t>
  </si>
  <si>
    <t xml:space="preserve">1.Подготовка пакета документов по включению в Перечень получателей субсидий на 2015 год;                                                                                                                                                                                                 2.Организация и проведение  сельскохозяйственных ярмарок- выходного дня в  р.п. Усть-Абакан;                                                                                                                                                                                                                                                                                                       3.Участие в республиканской ярмарке «Чыл Пазы».                                                                                                                                                                                                                        4. Проведение конноспортивного праздника, посвященного 70-летию Победы в аале Райков.           </t>
  </si>
  <si>
    <t>1. Субсидии на возмещение затрат некоммерческой организации -152,1                                                                                                                                                                         2. Обработка очагов инфекции, приобретение дезинфицирующих средств - 61,4 т.р.                                                                                                                                   3. Приобретение вакцин и иммунобиологических препаратов - 53,1</t>
  </si>
  <si>
    <t>1.Формирование базы данных несовершеннолетних, состоящих на профилактическом учете в комиссии по ДН и ЗП,                                                                                                                                                                                                                       2.Проведение индивидуальной профилактической работы с несовершеннолетними и семьями, находящимися в социально-опасном положении - 144,0 т.р.                                                                                                                                                                          3.Проведено 10 межведомственных рейдовых мероприятий в 21 населенном пункте, проверено 100 неблагополучных семей имеющих 257 несовершеннолетних  детей- 7 т.р. (ГСМ, бумага)                                                                                                                                                                                                                            4.Проведение ежегодной межведомственной операции «Подросток» - 8 т.р.</t>
  </si>
  <si>
    <t xml:space="preserve">1.Выплата субсидий перевозчикам  по обслуживанию 4  маршрутов - 232,5                                                                                                                                                                          2. Обеспечение безопасных дорожных условий на маршрутах автобусных перевозок.                                                                         </t>
  </si>
  <si>
    <t xml:space="preserve">1.Празднование Дня работников культуры -10;                                                                                                                                                                                                                                          2.Проведение районных мероприятий согласно календарного плана -60,0 т.р. в том числе («Чыл Пазы»-  ГСМ-1,0; продукты, хоз.товары-19,0; проезд на конкурс -3,5;сценические костюмы - 36,5)                                                                                                                                                                                                                                      3.Мероприятия в рамках проведения праздника «День Победы» -290,4 т.р. (призы, цветы -71,3; сценические костюмы, солдатские сапоги, ремни -118,4; оформление мероприятия /шары, цветы, ткань/, ГСМ, продукты- 100,7).                                                                                                                                                                                                                                                                 4.Субсидии на выполнение муниципального задания - 4675,8 т.р. в т.ч.(з/пл. 3591,2; начисления на з/пл.533,4; услуги связи 49,5; коммунальные услуги 408,3; обслуживание имущества 26,2; пеня 10,1; гсм-27,1; оформление мероприятий -30,0)
</t>
  </si>
  <si>
    <t xml:space="preserve">1. Подготовка и организация 6 экскурсий  по объектам культурно-исторического наследия Усть - Абаканского района                                                                                                                                                                                                                                                   2. Изготовлены буклеты и календари "Музей Салбык"                                                                                                                                                                                                    3.Акарицидная обработка территории музея "Древние курганы Салбыкской степи" - 15 т.р. (противоклещевая обработка)                                                                                           </t>
  </si>
  <si>
    <r>
      <rPr>
        <b/>
        <sz val="12"/>
        <rFont val="Times New Roman"/>
        <family val="1"/>
        <charset val="204"/>
      </rPr>
      <t>Из средств РХ</t>
    </r>
    <r>
      <rPr>
        <sz val="12"/>
        <rFont val="Times New Roman"/>
        <family val="1"/>
        <charset val="204"/>
      </rPr>
      <t xml:space="preserve">- 201595,7 т.р., в т.ч.: оплата труда 200349,4 т.р., услуги связи 297,3 т.р., прочие услуги 76,8 т.р., прочие расходы 3,5 т.руб., приобретение материальных запасов 868,7 т.р.                                                                                                                                                                                                                                                                                                17.Субсидии на выполнение муниципального задания в организациях предоставляющих дополнительное образование детям:                                                                 из средств РБ - 6214,4 т.р., в т.ч: оплата труда 6081,1 т.р.,  услуги связи 13,4 т.р.,  коммунальные услуги 62,7 т.р., услуги по сод.имущества 12,2 т.р., прочие услуги 13,9 т.р., прочие расходы 22,1 т.р., приобретение материальных запасов 9,0 т.р.  </t>
    </r>
  </si>
  <si>
    <t xml:space="preserve"> 1. Проведено 2 заседание МВКПП, рассмотрено 6 вопросов.                                                  
2. Мониторинг досуга населения 
3.Изготовление информационного стенда для освещения работы по профилактике правонарушений.
</t>
  </si>
  <si>
    <t>Ремонт водоснабжения квартиры</t>
  </si>
  <si>
    <t>Ремонт обелиска</t>
  </si>
  <si>
    <t>1.В связи с тяжелым финансовым положением, работы приостановлены.</t>
  </si>
  <si>
    <t>1.В связи с тяжелым финансовым положением, работы приостановлены</t>
  </si>
  <si>
    <t>1.Формируется заявка в Министерство строительства и ЖКХ РХ для участия в отборе муниципальных районов и городских округов РХ для предоставления в 2015 году субсидий на реализацию государственной программы  РХ «Комплексная программа модернизации реформирования жилищно-коммунального хозяйства»                                                                                                                                                                                                                                                                           2.Модернизация оборудования котельной п. Расцвет -332,4 в т.ч.(ФБ-330;РБ -2,4)                                                                                                                                            3.Модернизация оборудования котельной п. Тепличный -113,0  в т.ч.(ФБ-112; РБ-1)                                                                                                                                                      4.Модернизация тягодутьевого оборудования котельной Микроквартала-277,4 в т.ч. (ФБ-143,0; БП-32,4)</t>
  </si>
  <si>
    <t>1.Строительство водозабора и хозяйственно-питьевого водопровода Подгорного квартала п.Усть-Абакан-2849 т.р. в т.ч. (РХ-2820; БП-29)</t>
  </si>
  <si>
    <t>Строительство убойного цеха (с.Весеннее) Гиль В.В.</t>
  </si>
  <si>
    <t>1. Ремонт линий электропередач.</t>
  </si>
  <si>
    <t xml:space="preserve">1.Приобретено оборудование - 2900,0                                                                                                                                                                                                                                               2.Залиты полы в цехе переработки -600,0 </t>
  </si>
  <si>
    <t>1. Приобретены пиломатериалы для строительства откормплощадки.</t>
  </si>
  <si>
    <t>1.Приобретены пиломатериалы для строительства откормплощадки.</t>
  </si>
  <si>
    <t xml:space="preserve">1.Построен  гостевой дом  на 16 мест.    </t>
  </si>
  <si>
    <t xml:space="preserve">1. Строительные материалы - 285                                                                                                                                                                                                                                        2.Приобретение оборудования -115 </t>
  </si>
  <si>
    <t>1. В связи с тяжелым финансовым положением, работы приостановлены.</t>
  </si>
  <si>
    <t xml:space="preserve">1.Приобретение строительных материалов. </t>
  </si>
  <si>
    <t>58</t>
  </si>
  <si>
    <t>1.Построен  убойный цех -5700</t>
  </si>
  <si>
    <t>1.Отсутствие финансирования.</t>
  </si>
  <si>
    <t>16</t>
  </si>
  <si>
    <t>66</t>
  </si>
  <si>
    <t>27.3.</t>
  </si>
  <si>
    <t>27.4.</t>
  </si>
  <si>
    <t>27.5.</t>
  </si>
  <si>
    <t>28.</t>
  </si>
  <si>
    <t>28.1.</t>
  </si>
  <si>
    <t>28.2.</t>
  </si>
  <si>
    <t>28.3.</t>
  </si>
  <si>
    <t>28.4.</t>
  </si>
  <si>
    <t>28.5.</t>
  </si>
  <si>
    <t>28.7.</t>
  </si>
  <si>
    <t>28.6.</t>
  </si>
  <si>
    <t>29.</t>
  </si>
  <si>
    <t>30.</t>
  </si>
  <si>
    <t>31.</t>
  </si>
  <si>
    <t>32.</t>
  </si>
  <si>
    <t>32.1.</t>
  </si>
  <si>
    <t>32.2.</t>
  </si>
  <si>
    <t>32.3.</t>
  </si>
  <si>
    <t>33.</t>
  </si>
  <si>
    <t>34.</t>
  </si>
  <si>
    <t>34.1.</t>
  </si>
  <si>
    <t>34.2.</t>
  </si>
  <si>
    <t>34.3.</t>
  </si>
  <si>
    <t>35.</t>
  </si>
  <si>
    <t>36.</t>
  </si>
  <si>
    <t>37.</t>
  </si>
  <si>
    <t>37.1.</t>
  </si>
  <si>
    <t>37.2.</t>
  </si>
  <si>
    <t>37.3.</t>
  </si>
  <si>
    <t>38.</t>
  </si>
  <si>
    <t>39.</t>
  </si>
  <si>
    <t>39.1.</t>
  </si>
  <si>
    <t>39.2.</t>
  </si>
  <si>
    <t>40.</t>
  </si>
  <si>
    <t>40.1.</t>
  </si>
  <si>
    <t>40.2</t>
  </si>
  <si>
    <t xml:space="preserve"> Непрерывный мониторинг и прогнозирование угроз безопасности жизни в районе</t>
  </si>
  <si>
    <t xml:space="preserve">1.Подготовка пакета документов для претендентов – получателей социальных выплат в 2015 году.                                                                                                                                                                                                                                  2. Райковский СДК- текущий ремонт крыши и здания -50,0 т.р.                                                                                                                                                                                               3.Улучшение жилищных условий, граждан, проживающих в сельской местности  10 участников - 540,9 т.руб. (1051,67 кв.м.) (РБ-145,8 т.руб.; ФБ -395,1 т.руб.)   </t>
  </si>
  <si>
    <r>
      <t>1.Установка видеонаблюдения в  д/с "Солнышко" - 100,2(РБ), д/с "Ромашка" -60 (РБ)                                                                                                                                                                                                                                                                                                      2.Лицензирование д./с Радуга -0,75 т.руб. (РБ)                                                                                                                                                                                                                                                                                                        3.Приобретение оборудования, материальных запасов, установку системы видеонаблюдения, программное обеспечение для д./с «Радуга» р.п. У-Абакан -3500,5(РБ) в т.ч. (приобретение орг.техники- 216,773 т.руб., учебно-методическое пособие- 194,336 т.руб., оборудование для пищеблока- 352,057 т.руб., учебно-наглядное пособие- 1542,446 т.руб., мягкий инвентарь - 1194,899 т.руб.                                                                                                                                                                                                                                                                                                                                                                        4.Компенсация части родительской платы за присмотр и уход за ребенком в образовательных организациях-4385,5 (РХ) (1505 воспитанников)                                                                                                                                                                                                                                                                                                                            5.Проведение тех.инвентаризации и изготовление тех.паспорта д./с Радуга - 30,0(РБ)                                                                                                                                                                                                                                                                                                                                                                   6.Установка противопожарных дверей д./с Рябинушка -20,0(РБ)                                                                                                                                                                                                                                                                                                                                          7.Субсидии на выполнения муниципального задани</t>
    </r>
    <r>
      <rPr>
        <b/>
        <sz val="12"/>
        <rFont val="Times New Roman"/>
        <family val="1"/>
        <charset val="204"/>
      </rPr>
      <t>я -50248,1 т.р.:</t>
    </r>
    <r>
      <rPr>
        <sz val="12"/>
        <rFont val="Times New Roman"/>
        <family val="1"/>
        <charset val="204"/>
      </rPr>
      <t xml:space="preserve">                                                                                                                                                                                                                                                                                         </t>
    </r>
    <r>
      <rPr>
        <b/>
        <sz val="12"/>
        <rFont val="Times New Roman"/>
        <family val="1"/>
        <charset val="204"/>
      </rPr>
      <t>-средства РБ- 11701,8 т.р.</t>
    </r>
    <r>
      <rPr>
        <sz val="12"/>
        <rFont val="Times New Roman"/>
        <family val="1"/>
        <charset val="204"/>
      </rPr>
      <t xml:space="preserve">, из них: оплата труда  8081 т.р., услуги связи 32,3 т.р., транспортные услуги 54,5 т.р., коммунальные услуги 2381,3 т.р., услуги по сод. имущества 334,6 т.р., прочие услуги 535,6 т.р., прочие расходы 162,6 т.р.,  приобретение мат.запасов 103,6 т.р.,приобретение основных средств 16,3.                                                                                                                                                                                                                                                                                                                            </t>
    </r>
    <r>
      <rPr>
        <b/>
        <sz val="12"/>
        <rFont val="Times New Roman"/>
        <family val="1"/>
        <charset val="204"/>
      </rPr>
      <t>-средства Р</t>
    </r>
    <r>
      <rPr>
        <sz val="12"/>
        <rFont val="Times New Roman"/>
        <family val="1"/>
        <charset val="204"/>
      </rPr>
      <t>Х -</t>
    </r>
    <r>
      <rPr>
        <b/>
        <sz val="12"/>
        <rFont val="Times New Roman"/>
        <family val="1"/>
        <charset val="204"/>
      </rPr>
      <t>38546,3 т.р</t>
    </r>
    <r>
      <rPr>
        <sz val="12"/>
        <rFont val="Times New Roman"/>
        <family val="1"/>
        <charset val="204"/>
      </rPr>
      <t xml:space="preserve">., из них: на оплату труда 38488,1 т.р., услуги связи 58,2 т.р.                                                                                                                                                              8.Выполнение проектно-изыскательных работ и проведение экспертиза ПСД на строительство д./сада- в с. Зеленое -141,5(РБ) 9. Установка тревожной кнопки д./с "Рябинушка" -0,6 (РБ)                                                                    </t>
    </r>
  </si>
  <si>
    <r>
      <t>1.Государственная аккредитация (госпошлина 75,0 (РБ)                                                                                                                                                                                                                                                                                        2.Участие школьников во всероссийских, межрегиональных олимпиадах, научно-практических конференциях, спортивных соревнованиях - 73,2 (РБ) (поездка в г. Красноярск спортсменов МБОУ "Доможаковская СОШ" транспортные расходы - 22,0 т.р., поездка в г.Щелково на соревнования по мини-футболу (суточные-1,1 т.р., транспортные расходы -38,1 т.р., питание -12,0)                                                                                                                                                                                                                                                                                                                                                                                  3.Оплата труда руководителям спортивных секций -225,8 т.р., из них: 39,3(РБ) ; 186,5 (РХ)                                                                                                                                                                                                                                                                                                         4.Ремонт кровли спортивного зала  У-Абаканская СОШ (корпус 2) - 118,6(РБ)                                                                                                                                                                             5. Спортивное оборудование и спортивный инвентарь для спорт. залов 105,7т.р. в т.ч. 5,7(РБ); 100 (РХ)                                                                                                                                                                                                                                                                                                          6.Разработка ПСД и экспертизы сметы на  капитальный ремонт спортивных залов Московская СОШ (РБ) - 52,0 т.р.; У-Абаканская СОШ (РБ)- 8,0 т.р.                                                                                                                                                                                    7. Установка противопожарных дверей Чарковская СОШИ - 25,4(РБ)                                                                                                                                                                         8.Проверка качества огнезащитной обработки деревянных конструкций - 9 т.р., из них: Красноозерная ООШ - 6,0; У-Ташебинская НОШ - 3,0 т.руб.                                                                                                                                                                                   9. Обработка кровли огнезащитным составом Усть-Абаканская СКШИ - 39,1 (РБ)                                                                                                                                                                                                                                       10. Приобретение огнетушителей 39,0(РБ) в т.ч.:Чарковская СОШИ - 19,6; Красноозерная ООШ- 4,9; У-Ташебинская НОШ -3,1; У-Бюрская СОШ-11,4 т.р.                                                                                                                                                                                  11.Устройство приточно-вытяжной вентиляции в пищеблоке У-Бюрская СОШ - 37,5т.р. (РБ)                                                                                                                                        12. Установка тревожной кнопки Ташебинская НОШ - 0,55 т.руб. (РБ)                                                                                                                                                                                  13. Обучение и аттестация кочегаров 26,7 т.р. (Весенненская СОШ, Райковская СОШ, Сапоговская СОШ, Ташебинская НОШ, Чарковская СОШИ)                                                                                                                                                                                                                                                                                              14.Ремонт системы водоснабжения У-Абаканская СОШ (корпус 1) - 20,4 т.р.(РБ)                                                                                                                                                                                                                                                                                                     15.Ремонт котла Весенненская СОШ- 48 т.р. (РБ)                                                                                                                                                                                                                                                                                                                          16</t>
    </r>
    <r>
      <rPr>
        <b/>
        <sz val="12"/>
        <rFont val="Times New Roman"/>
        <family val="1"/>
        <charset val="204"/>
      </rPr>
      <t xml:space="preserve">.Субсидии на выполнение муниципального задания в образовательных организациях:                                                                                                                                       </t>
    </r>
    <r>
      <rPr>
        <sz val="12"/>
        <rFont val="Times New Roman"/>
        <family val="1"/>
        <charset val="204"/>
      </rPr>
      <t xml:space="preserve"> </t>
    </r>
    <r>
      <rPr>
        <b/>
        <sz val="12"/>
        <rFont val="Times New Roman"/>
        <family val="1"/>
        <charset val="204"/>
      </rPr>
      <t>из средств РБ</t>
    </r>
    <r>
      <rPr>
        <sz val="12"/>
        <rFont val="Times New Roman"/>
        <family val="1"/>
        <charset val="204"/>
      </rPr>
      <t xml:space="preserve">-27191,0 т.р., в т.ч: оплата труда 5114,0 т.р., услуги связи 139,5 т.р., транспортные услуги 1079,4 т.р., коммунальные услуги 12284,3 т.р., услуги по содержанию имущества 2281,6 т.р., прочие услуги 2640,3 т.р., прочие расходы 460,7 т.р., приобретение основных средств 36,7 т.р., приобретение материальных запасов 3154,5 т.р.                                                                                                                                                                                                                                                            </t>
    </r>
  </si>
  <si>
    <t>1.Оказание социальной поддержки по обеспечению питанием детей предшкольного возраста и обучающихся 1–4 классов. Школьное питание (РХ)- 1399,9  тыс.руб. (1777 чел.)  Питание дотационное (РБ) -176,9 тыс.руб. (1777 чел.)                                                                                                                                                           Бесплатное питание (РБ)-20,1 тыс.руб. (190 чел.)</t>
  </si>
  <si>
    <t>1.Финал районного конкурса юных талантов «Зажги свою звезду» - 9,5 т.р.                                                                                                                                                            2.Конкурс музеев и музейных комнат «Ожили в памяти мгновенья» -5 т.р.( награждение победителей в канун празднования 70-летия ВОВ)                                                                                                                                                                                                                   3.Физкультурно-оздоровительная работа в образовательных учреждениях-2 т.р.(награждение участников соревнований по картингу)                                                                                                                                                                                                                              4.Муниципальная акция «Георгиевская ленточка» - 2 т.р.                                                                                                                                                                                      5.Организация и проведение районных мероприятий патриотической направленности среди населения- 19,9 т.р. (баннеры к 9 Мая)                                                                                                                                                                                                                        6.Муниципальная акция «Вечный огонь памяти» -1,5 ГСМ)                                                                                                                                                                                    7.Муниципальная акция «И помнит мир спасенный» (изготовление сувенирной продукции 1,5)                                                                                                                                                                     8.Проведение военно-спортивной игры "Зарница" МБ - 23,0 т.руб. (ГСМ и продукты питания)                                                                                                                                 9.Военно-полевые сборы старшеклассников - 29,9 т.руб. (ГСМ и продукты питания)                                                                                                                                             10.Республиканская военно-спортивная игра «Победа» - 2 т.р.                                                                                                                                                                                               11.Грантовый фонд для реализации социально значимых проектов патриотической направленности -13,4 т.р. (футболки, банданы )</t>
  </si>
  <si>
    <t xml:space="preserve">1.Субсидии  на выполнение муниципального задания: 3586,7 т.р.(РБ) из них: (з/пл. 2834,7;нач. на з/пл. 365,1;усл.связи 88,7;ком.усл 195,4;обслуж.им-ва 55,4;подписка 10,1;9,3 пеня;8,0  оформление мероприятия «Открытие года литературы»)                                                                                                                                                                                                                                                                                                                                                               2.Подписка на периодические издания -100 т.р.                                                                                                                                                                                                    3.Оборудование для библиотеки -100 т.р. (РФ), из них: (дверь -11,6, выставочная ветрина -18,6; зеркальная камера -31,1; вебкамера-2,4; стеллажи - 36,3)                                                                                                                      
</t>
  </si>
  <si>
    <t xml:space="preserve">1. Подготовка Мемориала к празднованию 9 Мая -40 т.р., в т.ч. (баннеры, вывеска,  рамки для герба -14,8; изготовление путеводителя по мемориалу -25,2)
2. Обеспечение деятельности подведомственного учреждения-227,8 т.р. в т.ч.(з/плата 140,7; нач.на з/пл. 17,8; усл.связи 3,3; пеня -1; ремонт мемориала-24,7;  противоклещевая обработка -5,6; охрана вечного огня -12; повышение квалификации -3; стройматериалы для мемориала -10; рассада - 5; хоз. материалы -4,7)                                                                            
3.Подготовка к проведению праздничных мероприятий, посвященных Дню Победы-299,9 т.р. (подарки ветеранам -63; баннеры - 36,9; праздничный Салют -200)                                                                                                                                                                                                                                                                                                              4. Изготовление георгиевской ленты - 45 </t>
  </si>
  <si>
    <t xml:space="preserve">1. Оказание поддержки Усть-Абаканскому обществу инвалидов для осуществления их уставной деятельности -144,8 т.р., из них: 3/плата-98,8 т.р.; подоходный налог-12,8 т.р.; отчисления от ФОТ- 33,2 т.р.                                                                                                                                                                             2. Республиканская спартакиада  по легкой атлетики.                                                                                                                                                                                                               3. Районные соревнования по настольному теннису.                                                                                                                                                                                                4.Районный шахматно-шашечный турнир.                                                                                                                                                                                                                                     5. Паросибириада СФО                                                                                                                                                                                                                                                                                                                                                                                                </t>
  </si>
  <si>
    <t>1.Субсидии на выполнения муниципального задания: из средств  -  1151,5 т.р.(РБ), в т.ч. (оплата труда 576,9 т.р., коммунальные услуги - 40,6; прочие услуги -  434,4; прочие расходы - 0,1; приобретение основных средств 27,5;  приобретение материальных запасов - 72,0 т.р.                                                                                                                                                                                                                       2.Приобретение материалов для открытия пришкольного лагеря (разовая посуда, бутылированная вода) -44,9 т.руб. (РБ)                                                                            3.Организация временного трудоустройства несовершеннолетних 116,1 т .руб., оплата труда наставника - 7,5т.руб. (РБ) 4.Организация деятельности работы "Трудового отряда СУЭК" - 83,3 т.руб. (12,78 т.руб. изготовление баннера, буклетов, значков, труд.книжек; 8,0 т.руб. памятные сувениры; 62,53 т.руб. хоз. товары, инвентарь, ГСМ)</t>
  </si>
  <si>
    <t xml:space="preserve">1. Предотвращение чрезвычайной ситуации способной  возникнуть при переходе степных пожаров на населенные пункты. Приобретение ГСМ для пожарных машин: 
- ДПК Весенненского с/с- 3 тыс. руб.;
- ДПК Доможаковского с/с- 57,5 тыс. руб.;
- МПО Райковского с/с- 25 тыс. руб.                                                                                                                                                                                                                                                           2. Опашка минерализованных полос вокруг населенных пунктов  12 муниципальных образований района - 60,0 т.р.                                                                                                                                                                                                                                                             3.Оказание адресной помощи малоимущим гражданам, пострадавшим от пожара- 37,2 т.р.                                                                                                                       4.Обеспечение наглядной агитации на противопожарную тематику (баннеры, плакаты) -3,9
</t>
  </si>
  <si>
    <t xml:space="preserve">1. Ведется  подготовка  конкурсной документация по разработке проекта планировки юго-восточной части с. Солнечное, площадью 850 га;                                                                   
2. Ведется подготовка конкурсной документации по разработке проекта планировки северной части р.п.. Усть – Абакан, площадью 350 га.                                              
</t>
  </si>
  <si>
    <r>
      <t xml:space="preserve">1. Установка модульных котельных - 2696 т.р., в т.ч. (РФ-1428,9; РБ- 1267,1) из них: Автоматизированная блочно-модульная котельная в д./саду "Аленушка" Красноозерной СОШ-(РФ 1428,9 т.р.; РБ -2,9);  установка модульной котельной в Чапаевской ООШ - (РБ - 1264,2)                                                                                                                                                                                                    2. Применение на объектах уличного освещения энергосберегающих технологий - </t>
    </r>
    <r>
      <rPr>
        <b/>
        <sz val="12"/>
        <rFont val="Times New Roman"/>
        <family val="1"/>
        <charset val="204"/>
      </rPr>
      <t>1545,9 т.р., в т.ч: (ФБ-1530,3; РБ -15,6)</t>
    </r>
    <r>
      <rPr>
        <sz val="12"/>
        <rFont val="Times New Roman"/>
        <family val="1"/>
        <charset val="204"/>
      </rPr>
      <t xml:space="preserve"> из них:   Опытненский с/с( РБ-4,5; ФБ-442); Чарковский с/с (РБ -1,2; ФБ-117,6); Весенненский с/с (РБ -1,97; ФБ -194); Доможаковский с/с (РБ - 1,98; ФБ - 194,6); Райковский с/с (РБ -1,17; ФБ - 114,5).                                                                                                                                                                                                                                                                                                        3.Модернизация насосного оборудования с целью экономии энергоресурсов - </t>
    </r>
    <r>
      <rPr>
        <b/>
        <sz val="12"/>
        <rFont val="Times New Roman"/>
        <family val="1"/>
        <charset val="204"/>
      </rPr>
      <t>1979,8 т.р. (ФБ-1940,4; РБ -39,39</t>
    </r>
    <r>
      <rPr>
        <sz val="12"/>
        <rFont val="Times New Roman"/>
        <family val="1"/>
        <charset val="204"/>
      </rPr>
      <t xml:space="preserve">) из них:  с.Зеленое  Котельная Школьная (ФБ -268,3; РБ- 5,4); с.Зеленое  Котельная Центральная (ФБ -276,4; РБ- 5,6);  п.Расцвет котельная (ФБ -319,4; РБ- 6,48);  п.Тепличный котельная  (ФБ -188,2; РБ- 3,8);  КНС п. Расцвет (ФБ -90,6; РБ- 1,6); р.п.Усть-Абакан, котельная Микроквартала (ФБ -241,1; РБ- 4,89); с. Вершино-Биджа, котельная (ФБ -222,56; РБ- 4,5); аал Чарков, котельная (ФБ -222,561; РБ- 4,5); аал Доможаков, котельная  (ФБ -111,3; РБ- 2,3)   
</t>
    </r>
  </si>
  <si>
    <t>1. Установка и замена дорожных знаков, подъезд к  поселку Ильича -82,7;                                                                                                                                                                                                                                                                                                             2. Инвентаризация, паспортизация дорог Чарковский с/с - 62,6;                                                                                                                                                                                                                                                                                                                      3. Строительство тротуара с.Красноозёрное ул.Школьная - 54,1;                                                                                                                                                                                                                                                                                                                                             4. Установка дорожных знаков Сапоговский с/с - 9,5;                                                                                                                                                                                                                                                                                                                                                                                                     5. Проект организации ДД, Райковский с/с - 68,3                                                                                                                                                                                                                                                                                                                                                                                       6. Ремонт дорог д.Чапаево  - 206,7;                                                                                                                                                                                                                                                                                                                                                                                                                      7. Ямочный  ремонт дорог с.В-Биджа - 81,5                                                                                                                                                                                                                                       8. Ремонт и обслуживание дороги Аглахтай -249,3                                                                                                                                                                                                                        9. Дорожное покрытие  п.Усть-Абакан ул Орлова -746,8                                                                                                                                                                                                          10. Отсыпка дороги ул. Советская, с.В-Биджа -239,1                                                                                                                                                                                                                  11. Ремонт асфальтного покрытия с.Опытное (улиц: Мичурина, Пантелеева, Садовая, Хакасская) -394,4                                                                                                                     12. Разработка ПСД на ремонт дорог с.Усть-Бюр -1200                                                                                                                                                                                                            13. Выполнение работ по восстановлению изношенных верхних слоев асфальтобетонных покрытий на отдельных участках автомобильных дорог с.Калинино ул.Советская, д.Чапаево ул. Мира - 778,7                                                                                                                                                                                                  14. Ремонтное профилирование дорожного покрытия- 138,4 т.р. (с.Московское, а.Мохов-95,0; д.Ковыльная -40), грейдирование с.Московское -3,4                                                                                                                                                                              15. Паспортизация дорог населенных пунктов Чарковского с/с -34,4                                                                                                                                                                                      16. Капитальный ремонт  дорог общего пользования местного значения с. Весеннее -136,9                                                                                                                                      17. Отсыпка дорог на новых участках -41,1; установка  дорожных знаков - 30</t>
  </si>
  <si>
    <t>1. Проведены праздничные концерты, посвященные Новому году, 8 Марта, Масленичные гуляния , День малого села в аале Мохов и д.Ковыльная, д.Заря,  а.Баинов, а. Шурышев и др.
2. Организована раздача вещей и книг- 7 семьям, оказаны социально-психологические услуги-5 семьям, консультации по льготам 22 семьям:                                                                                                                                                                                                                       3. Выездная бригада (библиотека + агитбригада): аал  Баинов, аал Шурышев, д. Салбык, д.Камышовая, д.Камызяк; д.Заря                                                                                                                                                                                                                                                          4. В д.Салбык проведена патриотическая программа, посвященная выводу войск из Афганистана, развлекательная программа «Свистать всех наверх». Каждые выходные проводятся дискотеки для детей и молодежи;                                                                                                                                                                                                                                                                              5. Проходит  диспансеризация населения  в аале Мохов и д.Ковыльная, проведен забор крови для исследования на сахар и холестирин-12 человек;                                                                                                                                                                                                              6. Поощрение детей за успехи в учебе и трудовом обучении- аал Трояков, аал Ах-Хол, ст.Тигей.                                                                                                                                7. В селах Райковского сельского совета прошли поэтические марафоны, антинаркотические акции и акция «Чистый дом»,  марафон "Танцуй пока молодой" к 70-летию Победы.                                                                                                                                                                                                                                                                         8.Конно-спортивные соревнования в аал Райков.                                                                                                                                                                                                                       9.В д. Камышевая, д. Камызяк, д. Салбык  пробурены скважины нецентрализованного холодного водоснабжения.                                                                                                       10.Для пожилых людей проведен праздник «Троица».</t>
  </si>
  <si>
    <t>Отчет о реализации мероприятий Программы социально-экономического развития муниципального образования Усть-Абаканский район за  6 месяцев 2015 года</t>
  </si>
</sst>
</file>

<file path=xl/styles.xml><?xml version="1.0" encoding="utf-8"?>
<styleSheet xmlns="http://schemas.openxmlformats.org/spreadsheetml/2006/main">
  <numFmts count="2">
    <numFmt numFmtId="164" formatCode="#,##0.0"/>
    <numFmt numFmtId="165" formatCode="0.0"/>
  </numFmts>
  <fonts count="13">
    <font>
      <sz val="11"/>
      <color theme="1"/>
      <name val="Calibri"/>
      <family val="2"/>
      <charset val="204"/>
      <scheme val="minor"/>
    </font>
    <font>
      <sz val="12"/>
      <color theme="1"/>
      <name val="Times New Roman"/>
      <family val="1"/>
      <charset val="204"/>
    </font>
    <font>
      <b/>
      <sz val="12"/>
      <color indexed="8"/>
      <name val="Times New Roman"/>
      <family val="1"/>
      <charset val="204"/>
    </font>
    <font>
      <b/>
      <sz val="12"/>
      <color theme="1"/>
      <name val="Times New Roman"/>
      <family val="1"/>
      <charset val="204"/>
    </font>
    <font>
      <b/>
      <sz val="12"/>
      <name val="Times New Roman"/>
      <family val="1"/>
      <charset val="204"/>
    </font>
    <font>
      <sz val="12"/>
      <color indexed="8"/>
      <name val="Times New Roman"/>
      <family val="1"/>
      <charset val="204"/>
    </font>
    <font>
      <sz val="12"/>
      <name val="Times New Roman"/>
      <family val="1"/>
      <charset val="204"/>
    </font>
    <font>
      <sz val="12"/>
      <color rgb="FF000000"/>
      <name val="Times New Roman"/>
      <family val="1"/>
      <charset val="204"/>
    </font>
    <font>
      <sz val="12"/>
      <name val="Times New Roman Hak"/>
      <family val="1"/>
      <charset val="204"/>
    </font>
    <font>
      <sz val="12"/>
      <color theme="1"/>
      <name val="Times New Roman Hak"/>
      <family val="1"/>
      <charset val="204"/>
    </font>
    <font>
      <sz val="12"/>
      <color theme="1"/>
      <name val="Calibri"/>
      <family val="2"/>
      <charset val="204"/>
      <scheme val="minor"/>
    </font>
    <font>
      <sz val="12"/>
      <color theme="3" tint="0.39997558519241921"/>
      <name val="Times New Roman"/>
      <family val="1"/>
      <charset val="204"/>
    </font>
    <font>
      <sz val="11"/>
      <name val="Calibri"/>
      <family val="2"/>
      <charset val="204"/>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40">
    <xf numFmtId="0" fontId="0" fillId="0" borderId="0" xfId="0"/>
    <xf numFmtId="0" fontId="1" fillId="0" borderId="0" xfId="0" applyFont="1" applyFill="1"/>
    <xf numFmtId="0" fontId="1" fillId="0" borderId="0" xfId="0" applyFont="1" applyFill="1" applyAlignment="1">
      <alignment wrapText="1"/>
    </xf>
    <xf numFmtId="0" fontId="3" fillId="0" borderId="1" xfId="0" applyFont="1" applyFill="1" applyBorder="1" applyAlignment="1">
      <alignment horizontal="center" vertical="center" wrapText="1"/>
    </xf>
    <xf numFmtId="0" fontId="1" fillId="0" borderId="2" xfId="0" applyFont="1" applyFill="1" applyBorder="1" applyAlignment="1">
      <alignment vertical="top" wrapText="1"/>
    </xf>
    <xf numFmtId="164" fontId="6" fillId="0" borderId="1" xfId="0" applyNumberFormat="1" applyFont="1" applyFill="1" applyBorder="1" applyAlignment="1">
      <alignment vertical="top" wrapText="1"/>
    </xf>
    <xf numFmtId="1" fontId="6"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0" fontId="1"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164" fontId="6" fillId="0" borderId="2" xfId="0" applyNumberFormat="1" applyFont="1" applyFill="1" applyBorder="1" applyAlignment="1">
      <alignment vertical="top" wrapText="1"/>
    </xf>
    <xf numFmtId="165" fontId="8" fillId="0" borderId="1" xfId="0" applyNumberFormat="1" applyFont="1" applyFill="1" applyBorder="1" applyAlignment="1">
      <alignment horizontal="center" vertical="center" wrapText="1"/>
    </xf>
    <xf numFmtId="0" fontId="8" fillId="0" borderId="2" xfId="0" applyFont="1" applyFill="1" applyBorder="1" applyAlignment="1">
      <alignment horizontal="left" vertical="top" wrapText="1"/>
    </xf>
    <xf numFmtId="165" fontId="9"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1" fillId="0" borderId="1" xfId="0" applyFont="1" applyFill="1" applyBorder="1" applyAlignment="1">
      <alignment vertical="top"/>
    </xf>
    <xf numFmtId="165" fontId="4" fillId="0" borderId="1" xfId="0" applyNumberFormat="1" applyFont="1" applyFill="1" applyBorder="1" applyAlignment="1">
      <alignment vertical="top" wrapText="1"/>
    </xf>
    <xf numFmtId="0" fontId="3" fillId="0" borderId="1" xfId="0" applyFont="1" applyFill="1" applyBorder="1" applyAlignment="1">
      <alignment horizontal="center" vertical="center"/>
    </xf>
    <xf numFmtId="165" fontId="4"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165" fontId="6" fillId="0" borderId="1" xfId="0" applyNumberFormat="1" applyFont="1" applyFill="1" applyBorder="1" applyAlignment="1">
      <alignment vertical="top" wrapText="1"/>
    </xf>
    <xf numFmtId="0" fontId="1" fillId="0" borderId="5" xfId="0" applyFont="1" applyFill="1" applyBorder="1" applyAlignment="1">
      <alignment vertical="top"/>
    </xf>
    <xf numFmtId="0" fontId="5" fillId="0" borderId="9" xfId="0" applyFont="1" applyFill="1" applyBorder="1" applyAlignment="1">
      <alignment vertical="top" wrapText="1"/>
    </xf>
    <xf numFmtId="0" fontId="1" fillId="0" borderId="5" xfId="0" applyFont="1" applyFill="1" applyBorder="1" applyAlignment="1">
      <alignment horizontal="center" vertical="center"/>
    </xf>
    <xf numFmtId="165" fontId="6" fillId="0" borderId="5" xfId="0" applyNumberFormat="1" applyFont="1" applyFill="1" applyBorder="1" applyAlignment="1">
      <alignment horizontal="center" vertical="center"/>
    </xf>
    <xf numFmtId="0" fontId="5" fillId="0" borderId="2" xfId="0" applyFont="1" applyFill="1" applyBorder="1" applyAlignment="1">
      <alignment vertical="top" wrapText="1"/>
    </xf>
    <xf numFmtId="165" fontId="6" fillId="0" borderId="5" xfId="0" applyNumberFormat="1" applyFont="1" applyFill="1" applyBorder="1" applyAlignment="1">
      <alignment vertical="top" wrapText="1"/>
    </xf>
    <xf numFmtId="0" fontId="2" fillId="0" borderId="2" xfId="0" applyFont="1" applyFill="1" applyBorder="1" applyAlignment="1">
      <alignment vertical="top" wrapText="1"/>
    </xf>
    <xf numFmtId="165" fontId="1" fillId="0" borderId="1" xfId="0" applyNumberFormat="1" applyFont="1" applyFill="1" applyBorder="1" applyAlignment="1">
      <alignment vertical="top" wrapText="1"/>
    </xf>
    <xf numFmtId="2" fontId="3"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5" fontId="3" fillId="0" borderId="5" xfId="0" applyNumberFormat="1" applyFont="1" applyFill="1" applyBorder="1" applyAlignment="1">
      <alignment horizontal="center" vertical="center"/>
    </xf>
    <xf numFmtId="0" fontId="3" fillId="0" borderId="5" xfId="0" applyFont="1" applyFill="1" applyBorder="1" applyAlignment="1">
      <alignment horizontal="center" vertical="top"/>
    </xf>
    <xf numFmtId="165" fontId="3" fillId="0" borderId="5" xfId="0" applyNumberFormat="1" applyFont="1" applyFill="1" applyBorder="1" applyAlignment="1">
      <alignment horizontal="center" vertical="top"/>
    </xf>
    <xf numFmtId="0" fontId="1" fillId="0" borderId="5" xfId="0" applyFont="1" applyFill="1" applyBorder="1" applyAlignment="1">
      <alignment vertical="top" wrapText="1"/>
    </xf>
    <xf numFmtId="49" fontId="1" fillId="0" borderId="6" xfId="0" applyNumberFormat="1" applyFont="1" applyFill="1" applyBorder="1" applyAlignment="1">
      <alignment vertical="top"/>
    </xf>
    <xf numFmtId="0" fontId="1" fillId="0" borderId="1" xfId="0" applyFont="1" applyFill="1" applyBorder="1" applyAlignment="1">
      <alignment horizontal="center" vertical="top"/>
    </xf>
    <xf numFmtId="165" fontId="1" fillId="0" borderId="1" xfId="0" applyNumberFormat="1" applyFont="1" applyFill="1" applyBorder="1" applyAlignment="1">
      <alignment horizontal="center" vertical="top"/>
    </xf>
    <xf numFmtId="165" fontId="6" fillId="0" borderId="1"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165" fontId="6" fillId="0" borderId="2" xfId="0" applyNumberFormat="1" applyFont="1" applyFill="1" applyBorder="1" applyAlignment="1">
      <alignment vertical="top" wrapText="1"/>
    </xf>
    <xf numFmtId="0" fontId="6" fillId="0" borderId="5" xfId="0" applyFont="1" applyFill="1" applyBorder="1" applyAlignment="1">
      <alignment horizontal="center" vertical="center"/>
    </xf>
    <xf numFmtId="165" fontId="6" fillId="0" borderId="1" xfId="0" applyNumberFormat="1" applyFont="1" applyFill="1" applyBorder="1" applyAlignment="1">
      <alignment horizontal="center" vertical="center"/>
    </xf>
    <xf numFmtId="49" fontId="1" fillId="0" borderId="1" xfId="0" applyNumberFormat="1" applyFont="1" applyFill="1" applyBorder="1" applyAlignment="1">
      <alignment vertical="top"/>
    </xf>
    <xf numFmtId="0" fontId="6" fillId="0" borderId="2" xfId="0" applyFont="1" applyFill="1" applyBorder="1" applyAlignment="1">
      <alignment vertical="top"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top"/>
    </xf>
    <xf numFmtId="0" fontId="3"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49"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1" fontId="6" fillId="0" borderId="1" xfId="0" applyNumberFormat="1" applyFont="1" applyFill="1" applyBorder="1" applyAlignment="1">
      <alignment horizontal="center" vertical="center"/>
    </xf>
    <xf numFmtId="0" fontId="6" fillId="0" borderId="0" xfId="0" applyFont="1" applyFill="1" applyAlignment="1">
      <alignment horizontal="center" vertical="center"/>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vertical="top" wrapText="1"/>
    </xf>
    <xf numFmtId="49" fontId="1" fillId="0" borderId="5" xfId="0" applyNumberFormat="1" applyFont="1" applyFill="1" applyBorder="1" applyAlignment="1">
      <alignment vertical="top"/>
    </xf>
    <xf numFmtId="0" fontId="6" fillId="0" borderId="9" xfId="0" applyFont="1" applyFill="1" applyBorder="1" applyAlignment="1">
      <alignment vertical="top" wrapText="1"/>
    </xf>
    <xf numFmtId="1" fontId="1" fillId="0" borderId="5" xfId="0" applyNumberFormat="1" applyFont="1" applyFill="1" applyBorder="1" applyAlignment="1">
      <alignment horizontal="center" vertical="center"/>
    </xf>
    <xf numFmtId="165" fontId="1" fillId="0" borderId="5" xfId="0" applyNumberFormat="1" applyFont="1" applyFill="1" applyBorder="1" applyAlignment="1">
      <alignment horizontal="center" vertical="center"/>
    </xf>
    <xf numFmtId="0" fontId="1" fillId="0" borderId="1" xfId="0" applyFont="1" applyFill="1" applyBorder="1" applyAlignment="1">
      <alignment wrapText="1"/>
    </xf>
    <xf numFmtId="0" fontId="1" fillId="0" borderId="1" xfId="0" applyFont="1" applyFill="1" applyBorder="1" applyAlignment="1">
      <alignment horizontal="center" vertical="center"/>
    </xf>
    <xf numFmtId="0" fontId="6" fillId="0" borderId="1" xfId="0" applyFont="1" applyFill="1" applyBorder="1" applyAlignment="1">
      <alignment vertical="top"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top"/>
    </xf>
    <xf numFmtId="165" fontId="3" fillId="0" borderId="1" xfId="0" applyNumberFormat="1" applyFont="1" applyFill="1" applyBorder="1" applyAlignment="1">
      <alignment horizontal="center" vertical="top"/>
    </xf>
    <xf numFmtId="0" fontId="1" fillId="0" borderId="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center" vertical="top"/>
    </xf>
    <xf numFmtId="165" fontId="6" fillId="0" borderId="1" xfId="0" applyNumberFormat="1" applyFont="1" applyFill="1" applyBorder="1" applyAlignment="1">
      <alignment horizontal="left" vertical="top" wrapText="1"/>
    </xf>
    <xf numFmtId="0" fontId="4" fillId="0" borderId="2" xfId="0" applyFont="1" applyFill="1" applyBorder="1" applyAlignment="1">
      <alignment vertical="top" wrapText="1"/>
    </xf>
    <xf numFmtId="0" fontId="2" fillId="0" borderId="3" xfId="0" applyFont="1" applyFill="1" applyBorder="1" applyAlignment="1">
      <alignment vertical="top" wrapText="1"/>
    </xf>
    <xf numFmtId="0" fontId="5" fillId="0" borderId="3" xfId="0" applyFont="1" applyFill="1" applyBorder="1" applyAlignment="1">
      <alignment vertical="top" wrapText="1"/>
    </xf>
    <xf numFmtId="165" fontId="1" fillId="0" borderId="1" xfId="0" applyNumberFormat="1" applyFont="1" applyFill="1" applyBorder="1" applyAlignment="1">
      <alignment horizontal="left" vertical="top" wrapText="1"/>
    </xf>
    <xf numFmtId="0" fontId="5" fillId="0" borderId="1" xfId="0" applyFont="1" applyFill="1" applyBorder="1" applyAlignment="1">
      <alignment vertical="top" wrapText="1"/>
    </xf>
    <xf numFmtId="0" fontId="1" fillId="0" borderId="5" xfId="0"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5" xfId="0" applyFont="1" applyFill="1" applyBorder="1" applyAlignment="1">
      <alignment horizontal="center" vertical="top"/>
    </xf>
    <xf numFmtId="49" fontId="1" fillId="0" borderId="5" xfId="0" applyNumberFormat="1" applyFont="1" applyFill="1" applyBorder="1" applyAlignment="1">
      <alignment horizontal="left" vertical="top" wrapText="1"/>
    </xf>
    <xf numFmtId="0" fontId="3" fillId="0" borderId="5" xfId="0" applyFont="1" applyFill="1" applyBorder="1" applyAlignment="1">
      <alignment horizontal="left" vertical="top" wrapText="1"/>
    </xf>
    <xf numFmtId="1" fontId="3" fillId="0" borderId="5" xfId="0" applyNumberFormat="1" applyFont="1" applyFill="1" applyBorder="1" applyAlignment="1">
      <alignment horizontal="center" vertical="top"/>
    </xf>
    <xf numFmtId="1" fontId="3" fillId="0" borderId="5" xfId="0" applyNumberFormat="1" applyFont="1" applyFill="1" applyBorder="1" applyAlignment="1">
      <alignment horizontal="center"/>
    </xf>
    <xf numFmtId="164" fontId="3" fillId="0" borderId="5" xfId="0" applyNumberFormat="1" applyFont="1" applyFill="1" applyBorder="1" applyAlignment="1">
      <alignment horizontal="center" vertical="top"/>
    </xf>
    <xf numFmtId="0" fontId="1" fillId="0" borderId="1" xfId="0" applyFont="1" applyFill="1" applyBorder="1"/>
    <xf numFmtId="0" fontId="1" fillId="0" borderId="1" xfId="0" applyFont="1" applyFill="1" applyBorder="1" applyAlignment="1">
      <alignment horizontal="left" vertical="center" wrapText="1"/>
    </xf>
    <xf numFmtId="164" fontId="4" fillId="0" borderId="2" xfId="0" applyNumberFormat="1" applyFont="1" applyFill="1" applyBorder="1" applyAlignment="1">
      <alignment horizontal="left" vertical="top" wrapText="1"/>
    </xf>
    <xf numFmtId="0" fontId="3"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3" xfId="0" applyFont="1" applyFill="1" applyBorder="1"/>
    <xf numFmtId="0" fontId="1" fillId="0" borderId="4" xfId="0" applyFont="1" applyFill="1" applyBorder="1"/>
    <xf numFmtId="164" fontId="6" fillId="0" borderId="11" xfId="0" applyNumberFormat="1" applyFont="1" applyFill="1" applyBorder="1" applyAlignment="1">
      <alignment horizontal="left" vertical="top" wrapText="1"/>
    </xf>
    <xf numFmtId="164" fontId="6" fillId="0" borderId="10"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center" wrapText="1"/>
    </xf>
    <xf numFmtId="164" fontId="4" fillId="0" borderId="1" xfId="0" applyNumberFormat="1" applyFont="1" applyFill="1" applyBorder="1" applyAlignment="1">
      <alignment vertical="top" wrapText="1"/>
    </xf>
    <xf numFmtId="164" fontId="6" fillId="0" borderId="1"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top" wrapText="1"/>
    </xf>
    <xf numFmtId="0" fontId="1" fillId="0" borderId="1" xfId="0" applyFont="1" applyFill="1" applyBorder="1" applyAlignment="1">
      <alignment horizontal="left" vertical="center"/>
    </xf>
    <xf numFmtId="164" fontId="4" fillId="0" borderId="2" xfId="0" applyNumberFormat="1" applyFont="1" applyFill="1" applyBorder="1" applyAlignment="1">
      <alignment vertical="top" wrapText="1"/>
    </xf>
    <xf numFmtId="164" fontId="6" fillId="0" borderId="1" xfId="0" applyNumberFormat="1" applyFont="1" applyFill="1" applyBorder="1" applyAlignment="1">
      <alignment horizontal="center" vertical="center"/>
    </xf>
    <xf numFmtId="164" fontId="6" fillId="0" borderId="1" xfId="0" applyNumberFormat="1" applyFont="1" applyFill="1" applyBorder="1" applyAlignment="1">
      <alignment vertical="center" wrapText="1"/>
    </xf>
    <xf numFmtId="0" fontId="1" fillId="0" borderId="1" xfId="0" applyFont="1" applyFill="1" applyBorder="1" applyAlignment="1">
      <alignment vertical="center" wrapText="1"/>
    </xf>
    <xf numFmtId="164" fontId="4" fillId="0" borderId="9" xfId="0" applyNumberFormat="1" applyFont="1" applyFill="1" applyBorder="1" applyAlignment="1">
      <alignment vertical="top" wrapText="1"/>
    </xf>
    <xf numFmtId="165" fontId="6" fillId="0" borderId="5" xfId="0" applyNumberFormat="1" applyFont="1" applyFill="1" applyBorder="1" applyAlignment="1">
      <alignment horizontal="center" vertical="center" wrapText="1"/>
    </xf>
    <xf numFmtId="0" fontId="1" fillId="0" borderId="2" xfId="0" applyFont="1" applyFill="1" applyBorder="1" applyAlignment="1">
      <alignment horizontal="left" vertical="center"/>
    </xf>
    <xf numFmtId="165" fontId="4"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left" vertical="center" wrapText="1"/>
    </xf>
    <xf numFmtId="165" fontId="5" fillId="0" borderId="1" xfId="0" applyNumberFormat="1" applyFont="1" applyFill="1" applyBorder="1" applyAlignment="1">
      <alignment horizontal="center" vertical="center"/>
    </xf>
    <xf numFmtId="164" fontId="1"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xf>
    <xf numFmtId="165" fontId="1" fillId="0" borderId="1" xfId="0" applyNumberFormat="1" applyFont="1" applyFill="1" applyBorder="1" applyAlignment="1">
      <alignment horizontal="center"/>
    </xf>
    <xf numFmtId="164" fontId="1" fillId="0" borderId="1" xfId="0" applyNumberFormat="1" applyFont="1" applyFill="1" applyBorder="1" applyAlignment="1">
      <alignment vertical="top" wrapText="1"/>
    </xf>
    <xf numFmtId="0" fontId="5" fillId="0" borderId="1" xfId="0" applyFont="1" applyFill="1" applyBorder="1" applyAlignment="1">
      <alignment horizontal="left" vertical="center"/>
    </xf>
    <xf numFmtId="0" fontId="2" fillId="0" borderId="1" xfId="0" applyFont="1" applyFill="1" applyBorder="1" applyAlignment="1">
      <alignment horizontal="left" vertical="center"/>
    </xf>
    <xf numFmtId="0" fontId="1" fillId="0" borderId="1" xfId="0" applyFont="1" applyFill="1" applyBorder="1" applyAlignment="1">
      <alignment vertical="center"/>
    </xf>
    <xf numFmtId="49" fontId="1" fillId="0" borderId="6" xfId="0" applyNumberFormat="1" applyFont="1" applyFill="1" applyBorder="1" applyAlignment="1">
      <alignment horizontal="center" vertical="center"/>
    </xf>
    <xf numFmtId="165" fontId="5" fillId="0" borderId="6" xfId="0" applyNumberFormat="1" applyFont="1" applyFill="1" applyBorder="1" applyAlignment="1">
      <alignment horizontal="center" vertical="center"/>
    </xf>
    <xf numFmtId="165" fontId="1" fillId="0" borderId="6" xfId="0" applyNumberFormat="1" applyFont="1" applyFill="1" applyBorder="1" applyAlignment="1">
      <alignment horizontal="center" vertical="center"/>
    </xf>
    <xf numFmtId="164" fontId="2" fillId="0" borderId="1" xfId="0" applyNumberFormat="1" applyFont="1" applyFill="1" applyBorder="1" applyAlignment="1">
      <alignment vertical="top" wrapText="1"/>
    </xf>
    <xf numFmtId="164" fontId="5" fillId="0" borderId="1" xfId="0" applyNumberFormat="1" applyFont="1" applyFill="1" applyBorder="1" applyAlignment="1">
      <alignment vertical="top" wrapText="1"/>
    </xf>
    <xf numFmtId="49" fontId="1" fillId="0" borderId="1" xfId="0" applyNumberFormat="1" applyFont="1" applyFill="1" applyBorder="1" applyAlignment="1">
      <alignment horizontal="center" vertical="top" wrapText="1"/>
    </xf>
    <xf numFmtId="0" fontId="1" fillId="0" borderId="10" xfId="0" applyFont="1" applyFill="1" applyBorder="1" applyAlignment="1">
      <alignment horizontal="left" vertical="center"/>
    </xf>
    <xf numFmtId="49" fontId="1" fillId="0" borderId="5" xfId="0" applyNumberFormat="1" applyFont="1" applyFill="1" applyBorder="1" applyAlignment="1">
      <alignment horizontal="center" vertical="top" wrapText="1"/>
    </xf>
    <xf numFmtId="165" fontId="6" fillId="0" borderId="1" xfId="0" applyNumberFormat="1" applyFont="1" applyFill="1" applyBorder="1" applyAlignment="1">
      <alignment horizontal="center" wrapText="1"/>
    </xf>
    <xf numFmtId="165" fontId="1" fillId="0" borderId="5" xfId="0" applyNumberFormat="1" applyFont="1" applyFill="1" applyBorder="1" applyAlignment="1">
      <alignment horizontal="center"/>
    </xf>
    <xf numFmtId="49" fontId="3" fillId="0" borderId="1" xfId="0" applyNumberFormat="1" applyFont="1" applyFill="1" applyBorder="1" applyAlignment="1">
      <alignment horizontal="center" vertical="top" wrapText="1"/>
    </xf>
    <xf numFmtId="165" fontId="4" fillId="0" borderId="1" xfId="0" applyNumberFormat="1" applyFont="1" applyFill="1" applyBorder="1" applyAlignment="1">
      <alignment horizontal="center" wrapText="1"/>
    </xf>
    <xf numFmtId="165" fontId="3" fillId="0" borderId="1" xfId="0" applyNumberFormat="1" applyFont="1" applyFill="1" applyBorder="1" applyAlignment="1">
      <alignment horizontal="center"/>
    </xf>
    <xf numFmtId="164" fontId="1" fillId="0" borderId="3" xfId="0" applyNumberFormat="1" applyFont="1" applyFill="1" applyBorder="1" applyAlignment="1">
      <alignment horizontal="left"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xf>
    <xf numFmtId="0" fontId="2" fillId="0" borderId="1" xfId="0" applyFont="1" applyFill="1" applyBorder="1"/>
    <xf numFmtId="0" fontId="3"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0" fontId="1" fillId="0" borderId="6" xfId="0" applyFont="1" applyFill="1" applyBorder="1" applyAlignment="1"/>
    <xf numFmtId="0" fontId="1"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64" fontId="2"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top" wrapText="1"/>
    </xf>
    <xf numFmtId="0" fontId="5" fillId="0" borderId="1" xfId="0" applyFont="1" applyFill="1" applyBorder="1" applyAlignment="1">
      <alignment vertical="center"/>
    </xf>
    <xf numFmtId="0" fontId="1" fillId="0" borderId="1" xfId="0" applyNumberFormat="1" applyFont="1" applyFill="1" applyBorder="1" applyAlignment="1">
      <alignment horizontal="center"/>
    </xf>
    <xf numFmtId="0" fontId="2" fillId="0" borderId="1" xfId="0" applyFont="1" applyFill="1" applyBorder="1" applyAlignment="1">
      <alignment vertical="center"/>
    </xf>
    <xf numFmtId="0" fontId="6" fillId="0" borderId="1" xfId="0" applyFont="1" applyFill="1" applyBorder="1" applyAlignment="1">
      <alignment vertical="center"/>
    </xf>
    <xf numFmtId="0" fontId="6" fillId="0" borderId="1" xfId="0" applyNumberFormat="1" applyFont="1" applyFill="1" applyBorder="1" applyAlignment="1">
      <alignment horizontal="center"/>
    </xf>
    <xf numFmtId="165" fontId="6" fillId="0" borderId="1" xfId="0" applyNumberFormat="1" applyFont="1" applyFill="1" applyBorder="1" applyAlignment="1">
      <alignment horizontal="center"/>
    </xf>
    <xf numFmtId="0" fontId="2" fillId="0" borderId="1" xfId="0" applyFont="1" applyFill="1" applyBorder="1" applyAlignment="1">
      <alignment vertical="center" wrapText="1"/>
    </xf>
    <xf numFmtId="164" fontId="2" fillId="0" borderId="1" xfId="0" applyNumberFormat="1" applyFont="1" applyFill="1" applyBorder="1"/>
    <xf numFmtId="0" fontId="3" fillId="0" borderId="1" xfId="0" applyNumberFormat="1" applyFont="1" applyFill="1" applyBorder="1" applyAlignment="1">
      <alignment horizontal="center"/>
    </xf>
    <xf numFmtId="164" fontId="1"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1" fontId="1"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wrapText="1"/>
    </xf>
    <xf numFmtId="164" fontId="5" fillId="0" borderId="1" xfId="0" applyNumberFormat="1" applyFont="1" applyFill="1" applyBorder="1" applyAlignment="1">
      <alignment horizontal="center" vertical="center"/>
    </xf>
    <xf numFmtId="1" fontId="1" fillId="0" borderId="1" xfId="0" applyNumberFormat="1" applyFont="1" applyFill="1" applyBorder="1" applyAlignment="1">
      <alignment horizontal="center"/>
    </xf>
    <xf numFmtId="1" fontId="3" fillId="0" borderId="1" xfId="0" applyNumberFormat="1" applyFont="1" applyFill="1" applyBorder="1" applyAlignment="1">
      <alignment horizontal="center"/>
    </xf>
    <xf numFmtId="164" fontId="4" fillId="0" borderId="1" xfId="0" applyNumberFormat="1" applyFont="1" applyFill="1" applyBorder="1" applyAlignment="1">
      <alignment vertical="center" wrapText="1"/>
    </xf>
    <xf numFmtId="49" fontId="3"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164" fontId="3" fillId="0" borderId="1" xfId="0" applyNumberFormat="1" applyFont="1" applyFill="1" applyBorder="1" applyAlignment="1">
      <alignment horizontal="center"/>
    </xf>
    <xf numFmtId="164" fontId="4" fillId="0" borderId="1" xfId="0" applyNumberFormat="1" applyFont="1" applyFill="1" applyBorder="1" applyAlignment="1">
      <alignment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1" fillId="0" borderId="0" xfId="0" applyFont="1" applyFill="1" applyAlignment="1">
      <alignment horizontal="right"/>
    </xf>
    <xf numFmtId="0" fontId="1" fillId="0" borderId="0" xfId="0" applyFont="1" applyFill="1" applyAlignment="1"/>
    <xf numFmtId="0" fontId="1" fillId="0" borderId="7" xfId="0" applyFont="1" applyFill="1" applyBorder="1" applyAlignment="1">
      <alignment horizontal="right" wrapText="1"/>
    </xf>
    <xf numFmtId="0" fontId="1" fillId="0" borderId="7" xfId="0" applyFont="1" applyFill="1" applyBorder="1" applyAlignment="1">
      <alignment wrapText="1"/>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0" xfId="0" applyFont="1" applyFill="1" applyAlignment="1">
      <alignment horizontal="center"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2" xfId="0" applyFont="1" applyFill="1" applyBorder="1" applyAlignment="1">
      <alignment vertical="top"/>
    </xf>
    <xf numFmtId="0" fontId="3" fillId="0" borderId="3" xfId="0" applyFont="1" applyFill="1" applyBorder="1" applyAlignment="1"/>
    <xf numFmtId="0" fontId="3" fillId="0" borderId="1" xfId="0" applyFont="1" applyFill="1" applyBorder="1" applyAlignment="1">
      <alignment horizontal="center" wrapText="1"/>
    </xf>
    <xf numFmtId="165" fontId="6" fillId="0" borderId="5" xfId="0" applyNumberFormat="1" applyFont="1" applyFill="1" applyBorder="1" applyAlignment="1">
      <alignment vertical="center" wrapText="1"/>
    </xf>
    <xf numFmtId="165" fontId="6" fillId="0" borderId="6" xfId="0" applyNumberFormat="1" applyFont="1" applyFill="1" applyBorder="1" applyAlignment="1">
      <alignment vertical="center" wrapText="1"/>
    </xf>
    <xf numFmtId="164" fontId="1" fillId="0" borderId="5" xfId="0" applyNumberFormat="1" applyFont="1" applyFill="1" applyBorder="1" applyAlignment="1">
      <alignment vertical="center" wrapText="1"/>
    </xf>
    <xf numFmtId="0" fontId="1" fillId="0" borderId="10" xfId="0" applyFont="1" applyFill="1" applyBorder="1" applyAlignment="1">
      <alignment vertical="center" wrapText="1"/>
    </xf>
    <xf numFmtId="0" fontId="1" fillId="0" borderId="6" xfId="0" applyFont="1" applyFill="1" applyBorder="1" applyAlignment="1">
      <alignment vertical="center" wrapText="1"/>
    </xf>
    <xf numFmtId="164" fontId="4" fillId="0" borderId="13" xfId="0" applyNumberFormat="1"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14" xfId="0" applyNumberFormat="1" applyFont="1" applyFill="1" applyBorder="1" applyAlignment="1">
      <alignment horizontal="center" vertical="top"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164" fontId="4" fillId="0" borderId="2" xfId="0" applyNumberFormat="1" applyFont="1" applyFill="1" applyBorder="1" applyAlignment="1">
      <alignment horizontal="center" vertical="top" wrapText="1"/>
    </xf>
    <xf numFmtId="164" fontId="4" fillId="0" borderId="4" xfId="0" applyNumberFormat="1" applyFont="1" applyFill="1" applyBorder="1" applyAlignment="1">
      <alignment horizontal="center" vertical="top" wrapText="1"/>
    </xf>
    <xf numFmtId="165" fontId="1" fillId="0" borderId="5" xfId="0" applyNumberFormat="1" applyFont="1" applyFill="1" applyBorder="1" applyAlignment="1">
      <alignment horizontal="center" vertical="center"/>
    </xf>
    <xf numFmtId="165" fontId="1" fillId="0" borderId="6"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2" fillId="0" borderId="5" xfId="0" applyFont="1" applyFill="1" applyBorder="1" applyAlignment="1">
      <alignment vertical="top" wrapText="1"/>
    </xf>
    <xf numFmtId="0" fontId="2" fillId="0" borderId="6" xfId="0" applyFont="1" applyFill="1" applyBorder="1" applyAlignment="1">
      <alignment vertical="top" wrapText="1"/>
    </xf>
    <xf numFmtId="49"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164" fontId="4" fillId="0" borderId="1" xfId="0" applyNumberFormat="1" applyFont="1" applyFill="1" applyBorder="1" applyAlignment="1">
      <alignment horizontal="center" vertical="top" wrapText="1"/>
    </xf>
    <xf numFmtId="164" fontId="1" fillId="0" borderId="10" xfId="0" applyNumberFormat="1" applyFont="1" applyFill="1" applyBorder="1" applyAlignment="1">
      <alignment vertical="center" wrapText="1"/>
    </xf>
    <xf numFmtId="164" fontId="1" fillId="0" borderId="5" xfId="0" applyNumberFormat="1" applyFont="1" applyFill="1" applyBorder="1" applyAlignment="1">
      <alignment horizontal="left" vertical="center" wrapText="1"/>
    </xf>
    <xf numFmtId="164" fontId="1" fillId="0" borderId="10" xfId="0" applyNumberFormat="1" applyFont="1" applyFill="1" applyBorder="1" applyAlignment="1">
      <alignment horizontal="left" vertical="center" wrapText="1"/>
    </xf>
    <xf numFmtId="164" fontId="1" fillId="0" borderId="6" xfId="0" applyNumberFormat="1" applyFont="1" applyFill="1" applyBorder="1" applyAlignment="1">
      <alignment horizontal="left" vertical="center" wrapText="1"/>
    </xf>
    <xf numFmtId="165" fontId="6" fillId="0" borderId="5" xfId="0" applyNumberFormat="1" applyFont="1" applyFill="1" applyBorder="1" applyAlignment="1">
      <alignment horizontal="center" vertical="center" wrapText="1"/>
    </xf>
    <xf numFmtId="165" fontId="5" fillId="0" borderId="6" xfId="0" applyNumberFormat="1" applyFont="1" applyFill="1" applyBorder="1" applyAlignment="1"/>
    <xf numFmtId="0" fontId="1" fillId="0" borderId="5" xfId="0" applyFont="1" applyFill="1" applyBorder="1" applyAlignment="1">
      <alignment vertical="center" wrapText="1"/>
    </xf>
    <xf numFmtId="164" fontId="4" fillId="0" borderId="3" xfId="0" applyNumberFormat="1" applyFont="1" applyFill="1" applyBorder="1" applyAlignment="1">
      <alignment horizontal="center" wrapText="1"/>
    </xf>
    <xf numFmtId="164" fontId="4" fillId="0" borderId="4" xfId="0" applyNumberFormat="1" applyFont="1" applyFill="1" applyBorder="1" applyAlignment="1">
      <alignment horizontal="center" wrapText="1"/>
    </xf>
    <xf numFmtId="164" fontId="4" fillId="0" borderId="3" xfId="0" applyNumberFormat="1" applyFont="1" applyFill="1" applyBorder="1" applyAlignment="1">
      <alignment horizontal="center" vertical="center" wrapText="1"/>
    </xf>
    <xf numFmtId="164" fontId="4" fillId="0" borderId="14" xfId="0" applyNumberFormat="1" applyFont="1" applyFill="1" applyBorder="1" applyAlignment="1">
      <alignment horizontal="center" vertical="center" wrapText="1"/>
    </xf>
    <xf numFmtId="164" fontId="2" fillId="0" borderId="2" xfId="0" applyNumberFormat="1" applyFont="1" applyFill="1" applyBorder="1" applyAlignment="1">
      <alignment vertical="top" wrapText="1"/>
    </xf>
    <xf numFmtId="0" fontId="0" fillId="0" borderId="3" xfId="0" applyFill="1" applyBorder="1" applyAlignment="1"/>
    <xf numFmtId="0" fontId="0" fillId="0" borderId="4" xfId="0" applyFill="1" applyBorder="1" applyAlignment="1"/>
    <xf numFmtId="165" fontId="6" fillId="0" borderId="5" xfId="0" applyNumberFormat="1" applyFont="1" applyFill="1" applyBorder="1" applyAlignment="1">
      <alignment horizontal="center" vertical="top"/>
    </xf>
    <xf numFmtId="165" fontId="6" fillId="0" borderId="6" xfId="0" applyNumberFormat="1" applyFont="1" applyFill="1" applyBorder="1" applyAlignment="1">
      <alignment horizontal="center" vertical="top"/>
    </xf>
    <xf numFmtId="0" fontId="6" fillId="0" borderId="5" xfId="0" applyFont="1" applyFill="1" applyBorder="1" applyAlignment="1">
      <alignment horizontal="center" vertical="top"/>
    </xf>
    <xf numFmtId="0" fontId="12" fillId="0" borderId="6" xfId="0" applyFont="1" applyFill="1" applyBorder="1" applyAlignment="1">
      <alignment horizontal="center" vertical="top"/>
    </xf>
    <xf numFmtId="165" fontId="6" fillId="0" borderId="5" xfId="0" applyNumberFormat="1" applyFont="1" applyFill="1" applyBorder="1" applyAlignment="1">
      <alignment vertical="top" wrapText="1"/>
    </xf>
    <xf numFmtId="0" fontId="12" fillId="0" borderId="6" xfId="0" applyFont="1" applyFill="1" applyBorder="1" applyAlignment="1">
      <alignment vertical="top" wrapText="1"/>
    </xf>
    <xf numFmtId="49" fontId="1" fillId="0" borderId="5" xfId="0" applyNumberFormat="1" applyFont="1" applyFill="1" applyBorder="1" applyAlignment="1">
      <alignment vertical="top"/>
    </xf>
    <xf numFmtId="49" fontId="1" fillId="0" borderId="6" xfId="0" applyNumberFormat="1" applyFont="1" applyFill="1" applyBorder="1" applyAlignment="1">
      <alignment vertical="top"/>
    </xf>
    <xf numFmtId="0" fontId="1" fillId="0" borderId="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8"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4" xfId="0" applyFont="1" applyFill="1" applyBorder="1" applyAlignment="1">
      <alignment horizont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3:K192"/>
  <sheetViews>
    <sheetView tabSelected="1" view="pageBreakPreview" topLeftCell="A88" zoomScale="70" zoomScaleSheetLayoutView="70" workbookViewId="0">
      <selection activeCell="G6" sqref="G6:G7"/>
    </sheetView>
  </sheetViews>
  <sheetFormatPr defaultColWidth="9.08984375" defaultRowHeight="15.5"/>
  <cols>
    <col min="1" max="1" width="6.1796875" style="1" customWidth="1"/>
    <col min="2" max="2" width="55.6328125" style="1" customWidth="1"/>
    <col min="3" max="3" width="11.90625" style="1" customWidth="1"/>
    <col min="4" max="4" width="9.36328125" style="1" customWidth="1"/>
    <col min="5" max="5" width="12.453125" style="1" customWidth="1"/>
    <col min="6" max="6" width="12.54296875" style="1" customWidth="1"/>
    <col min="7" max="7" width="118.81640625" style="1" customWidth="1"/>
    <col min="8" max="8" width="1" style="1" customWidth="1"/>
    <col min="9" max="9" width="9.08984375" style="1" hidden="1" customWidth="1"/>
    <col min="10" max="16384" width="9.08984375" style="1"/>
  </cols>
  <sheetData>
    <row r="3" spans="1:7">
      <c r="A3" s="175"/>
      <c r="B3" s="176"/>
      <c r="C3" s="176"/>
      <c r="D3" s="176"/>
      <c r="E3" s="176"/>
      <c r="F3" s="176"/>
      <c r="G3" s="176"/>
    </row>
    <row r="4" spans="1:7">
      <c r="A4" s="181" t="s">
        <v>297</v>
      </c>
      <c r="B4" s="181"/>
      <c r="C4" s="181"/>
      <c r="D4" s="181"/>
      <c r="E4" s="181"/>
      <c r="F4" s="181"/>
      <c r="G4" s="181"/>
    </row>
    <row r="5" spans="1:7">
      <c r="A5" s="177" t="s">
        <v>6</v>
      </c>
      <c r="B5" s="178"/>
      <c r="C5" s="178"/>
      <c r="D5" s="178"/>
      <c r="E5" s="178"/>
      <c r="F5" s="178"/>
      <c r="G5" s="178"/>
    </row>
    <row r="6" spans="1:7" s="2" customFormat="1">
      <c r="A6" s="182" t="s">
        <v>0</v>
      </c>
      <c r="B6" s="182" t="s">
        <v>1</v>
      </c>
      <c r="C6" s="189" t="s">
        <v>2</v>
      </c>
      <c r="D6" s="189"/>
      <c r="E6" s="182" t="s">
        <v>179</v>
      </c>
      <c r="F6" s="182" t="s">
        <v>180</v>
      </c>
      <c r="G6" s="182" t="s">
        <v>5</v>
      </c>
    </row>
    <row r="7" spans="1:7" s="2" customFormat="1" ht="112.5" customHeight="1">
      <c r="A7" s="183"/>
      <c r="B7" s="183"/>
      <c r="C7" s="3" t="s">
        <v>3</v>
      </c>
      <c r="D7" s="3" t="s">
        <v>4</v>
      </c>
      <c r="E7" s="183"/>
      <c r="F7" s="183"/>
      <c r="G7" s="183"/>
    </row>
    <row r="8" spans="1:7">
      <c r="A8" s="172" t="s">
        <v>7</v>
      </c>
      <c r="B8" s="179"/>
      <c r="C8" s="179"/>
      <c r="D8" s="179"/>
      <c r="E8" s="179"/>
      <c r="F8" s="179"/>
      <c r="G8" s="180"/>
    </row>
    <row r="9" spans="1:7" ht="62">
      <c r="A9" s="4" t="s">
        <v>35</v>
      </c>
      <c r="B9" s="5" t="s">
        <v>172</v>
      </c>
      <c r="C9" s="6">
        <v>2</v>
      </c>
      <c r="D9" s="7">
        <v>0</v>
      </c>
      <c r="E9" s="8">
        <v>66500</v>
      </c>
      <c r="F9" s="9">
        <v>0</v>
      </c>
      <c r="G9" s="10" t="s">
        <v>228</v>
      </c>
    </row>
    <row r="10" spans="1:7" ht="30">
      <c r="A10" s="4" t="s">
        <v>22</v>
      </c>
      <c r="B10" s="11" t="s">
        <v>199</v>
      </c>
      <c r="C10" s="6">
        <v>2</v>
      </c>
      <c r="D10" s="7">
        <v>0</v>
      </c>
      <c r="E10" s="8">
        <v>6000</v>
      </c>
      <c r="F10" s="9">
        <v>0</v>
      </c>
      <c r="G10" s="10" t="s">
        <v>229</v>
      </c>
    </row>
    <row r="11" spans="1:7" ht="54" customHeight="1">
      <c r="A11" s="4" t="s">
        <v>23</v>
      </c>
      <c r="B11" s="5" t="s">
        <v>131</v>
      </c>
      <c r="C11" s="6">
        <v>2</v>
      </c>
      <c r="D11" s="7">
        <v>1</v>
      </c>
      <c r="E11" s="8">
        <v>1000</v>
      </c>
      <c r="F11" s="9">
        <v>936</v>
      </c>
      <c r="G11" s="10" t="s">
        <v>200</v>
      </c>
    </row>
    <row r="12" spans="1:7" ht="46.5">
      <c r="A12" s="4" t="s">
        <v>43</v>
      </c>
      <c r="B12" s="12" t="s">
        <v>68</v>
      </c>
      <c r="C12" s="6">
        <v>2</v>
      </c>
      <c r="D12" s="7">
        <v>0</v>
      </c>
      <c r="E12" s="8">
        <v>45500</v>
      </c>
      <c r="F12" s="9">
        <v>0</v>
      </c>
      <c r="G12" s="10" t="s">
        <v>229</v>
      </c>
    </row>
    <row r="13" spans="1:7" ht="34.5" customHeight="1">
      <c r="A13" s="4" t="s">
        <v>24</v>
      </c>
      <c r="B13" s="11" t="s">
        <v>181</v>
      </c>
      <c r="C13" s="7">
        <v>3</v>
      </c>
      <c r="D13" s="7">
        <v>2</v>
      </c>
      <c r="E13" s="13">
        <v>500</v>
      </c>
      <c r="F13" s="9">
        <v>400</v>
      </c>
      <c r="G13" s="10" t="s">
        <v>238</v>
      </c>
    </row>
    <row r="14" spans="1:7" ht="30">
      <c r="A14" s="4" t="s">
        <v>34</v>
      </c>
      <c r="B14" s="11" t="s">
        <v>182</v>
      </c>
      <c r="C14" s="7">
        <v>2</v>
      </c>
      <c r="D14" s="7">
        <v>0</v>
      </c>
      <c r="E14" s="13">
        <v>27000</v>
      </c>
      <c r="F14" s="9">
        <v>0</v>
      </c>
      <c r="G14" s="10" t="s">
        <v>239</v>
      </c>
    </row>
    <row r="15" spans="1:7" ht="33.5" customHeight="1">
      <c r="A15" s="4" t="s">
        <v>25</v>
      </c>
      <c r="B15" s="11" t="s">
        <v>183</v>
      </c>
      <c r="C15" s="7">
        <v>2</v>
      </c>
      <c r="D15" s="7">
        <v>2</v>
      </c>
      <c r="E15" s="13">
        <v>1000</v>
      </c>
      <c r="F15" s="9">
        <v>5368.7</v>
      </c>
      <c r="G15" s="10" t="s">
        <v>233</v>
      </c>
    </row>
    <row r="16" spans="1:7" ht="30">
      <c r="A16" s="4" t="s">
        <v>26</v>
      </c>
      <c r="B16" s="11" t="s">
        <v>184</v>
      </c>
      <c r="C16" s="7">
        <v>2</v>
      </c>
      <c r="D16" s="7">
        <v>1</v>
      </c>
      <c r="E16" s="13">
        <v>2000</v>
      </c>
      <c r="F16" s="9">
        <v>100</v>
      </c>
      <c r="G16" s="10" t="s">
        <v>240</v>
      </c>
    </row>
    <row r="17" spans="1:7" ht="35.5" customHeight="1">
      <c r="A17" s="4" t="s">
        <v>116</v>
      </c>
      <c r="B17" s="11" t="s">
        <v>185</v>
      </c>
      <c r="C17" s="7">
        <v>4</v>
      </c>
      <c r="D17" s="7">
        <v>0</v>
      </c>
      <c r="E17" s="13">
        <v>4700</v>
      </c>
      <c r="F17" s="9">
        <v>0</v>
      </c>
      <c r="G17" s="10"/>
    </row>
    <row r="18" spans="1:7" ht="30">
      <c r="A18" s="4" t="s">
        <v>27</v>
      </c>
      <c r="B18" s="11" t="s">
        <v>186</v>
      </c>
      <c r="C18" s="7">
        <v>3</v>
      </c>
      <c r="D18" s="7">
        <v>0</v>
      </c>
      <c r="E18" s="13">
        <v>4400</v>
      </c>
      <c r="F18" s="9">
        <v>0</v>
      </c>
      <c r="G18" s="10"/>
    </row>
    <row r="19" spans="1:7">
      <c r="A19" s="4" t="s">
        <v>44</v>
      </c>
      <c r="B19" s="11" t="s">
        <v>187</v>
      </c>
      <c r="C19" s="7">
        <v>2</v>
      </c>
      <c r="D19" s="7">
        <v>0</v>
      </c>
      <c r="E19" s="13">
        <v>2250</v>
      </c>
      <c r="F19" s="9">
        <v>0</v>
      </c>
      <c r="G19" s="10"/>
    </row>
    <row r="20" spans="1:7" ht="30">
      <c r="A20" s="4" t="s">
        <v>28</v>
      </c>
      <c r="B20" s="11" t="s">
        <v>188</v>
      </c>
      <c r="C20" s="7">
        <v>2</v>
      </c>
      <c r="D20" s="7">
        <v>1</v>
      </c>
      <c r="E20" s="13">
        <v>6000</v>
      </c>
      <c r="F20" s="9">
        <v>200</v>
      </c>
      <c r="G20" s="10" t="s">
        <v>236</v>
      </c>
    </row>
    <row r="21" spans="1:7" ht="30">
      <c r="A21" s="4" t="s">
        <v>45</v>
      </c>
      <c r="B21" s="11" t="s">
        <v>189</v>
      </c>
      <c r="C21" s="7">
        <v>3</v>
      </c>
      <c r="D21" s="7">
        <v>1</v>
      </c>
      <c r="E21" s="13">
        <v>3300</v>
      </c>
      <c r="F21" s="9">
        <v>135</v>
      </c>
      <c r="G21" s="10" t="s">
        <v>235</v>
      </c>
    </row>
    <row r="22" spans="1:7" ht="30">
      <c r="A22" s="4" t="s">
        <v>29</v>
      </c>
      <c r="B22" s="14" t="s">
        <v>190</v>
      </c>
      <c r="C22" s="7">
        <v>3</v>
      </c>
      <c r="D22" s="7">
        <v>0</v>
      </c>
      <c r="E22" s="13">
        <v>1900</v>
      </c>
      <c r="F22" s="9">
        <v>0</v>
      </c>
      <c r="G22" s="10" t="s">
        <v>201</v>
      </c>
    </row>
    <row r="23" spans="1:7" ht="30">
      <c r="A23" s="4" t="s">
        <v>117</v>
      </c>
      <c r="B23" s="14" t="s">
        <v>191</v>
      </c>
      <c r="C23" s="7">
        <v>1</v>
      </c>
      <c r="D23" s="7">
        <v>0</v>
      </c>
      <c r="E23" s="13">
        <v>2000</v>
      </c>
      <c r="F23" s="9">
        <v>0</v>
      </c>
      <c r="G23" s="10"/>
    </row>
    <row r="24" spans="1:7">
      <c r="A24" s="4" t="s">
        <v>46</v>
      </c>
      <c r="B24" s="14" t="s">
        <v>192</v>
      </c>
      <c r="C24" s="7">
        <v>2</v>
      </c>
      <c r="D24" s="7">
        <v>0</v>
      </c>
      <c r="E24" s="13">
        <v>5700</v>
      </c>
      <c r="F24" s="9">
        <v>5700</v>
      </c>
      <c r="G24" s="10" t="s">
        <v>242</v>
      </c>
    </row>
    <row r="25" spans="1:7">
      <c r="A25" s="4" t="s">
        <v>118</v>
      </c>
      <c r="B25" s="14" t="s">
        <v>232</v>
      </c>
      <c r="C25" s="7">
        <v>2</v>
      </c>
      <c r="D25" s="7">
        <v>0</v>
      </c>
      <c r="E25" s="13">
        <v>5000</v>
      </c>
      <c r="F25" s="9">
        <v>0</v>
      </c>
      <c r="G25" s="10" t="s">
        <v>228</v>
      </c>
    </row>
    <row r="26" spans="1:7" ht="37.5" customHeight="1">
      <c r="A26" s="4" t="s">
        <v>119</v>
      </c>
      <c r="B26" s="14" t="s">
        <v>193</v>
      </c>
      <c r="C26" s="7">
        <v>3</v>
      </c>
      <c r="D26" s="7">
        <v>2</v>
      </c>
      <c r="E26" s="13">
        <v>5000</v>
      </c>
      <c r="F26" s="9">
        <v>3500</v>
      </c>
      <c r="G26" s="10" t="s">
        <v>234</v>
      </c>
    </row>
    <row r="27" spans="1:7" ht="45">
      <c r="A27" s="4" t="s">
        <v>120</v>
      </c>
      <c r="B27" s="14" t="s">
        <v>194</v>
      </c>
      <c r="C27" s="7">
        <v>1</v>
      </c>
      <c r="D27" s="7">
        <v>0</v>
      </c>
      <c r="E27" s="13">
        <v>600</v>
      </c>
      <c r="F27" s="9">
        <v>0</v>
      </c>
      <c r="G27" s="10" t="s">
        <v>243</v>
      </c>
    </row>
    <row r="28" spans="1:7" ht="23.5" customHeight="1">
      <c r="A28" s="4" t="s">
        <v>121</v>
      </c>
      <c r="B28" s="14" t="s">
        <v>195</v>
      </c>
      <c r="C28" s="7">
        <v>1</v>
      </c>
      <c r="D28" s="7">
        <v>1</v>
      </c>
      <c r="E28" s="15">
        <v>2000</v>
      </c>
      <c r="F28" s="9">
        <v>2000</v>
      </c>
      <c r="G28" s="10" t="s">
        <v>237</v>
      </c>
    </row>
    <row r="29" spans="1:7">
      <c r="A29" s="187" t="s">
        <v>69</v>
      </c>
      <c r="B29" s="188"/>
      <c r="C29" s="16">
        <f>C28+C27+C26+C25+C24+C23+C22+C21+C20+C19+C18+C17+C16+C15+C14+C13+C12+C11+C10+C9</f>
        <v>44</v>
      </c>
      <c r="D29" s="16">
        <f>D28+D27+D26+D25+D24+D23+D22+D21+D20+D19+D18+D17+D16+D15+D14+D13+D12+D11+D10+D9</f>
        <v>11</v>
      </c>
      <c r="E29" s="17">
        <f>SUM(E9:E28)</f>
        <v>192350</v>
      </c>
      <c r="F29" s="18">
        <f>F28+F27+F26+F25+F24+F23+F22+F21+F20+F19+F18+F17+F16+F15+F14+F13+F12+F11+F10+F9</f>
        <v>18339.7</v>
      </c>
      <c r="G29" s="10"/>
    </row>
    <row r="30" spans="1:7">
      <c r="A30" s="184" t="s">
        <v>8</v>
      </c>
      <c r="B30" s="185"/>
      <c r="C30" s="185"/>
      <c r="D30" s="185"/>
      <c r="E30" s="185"/>
      <c r="F30" s="185"/>
      <c r="G30" s="186"/>
    </row>
    <row r="31" spans="1:7" ht="60">
      <c r="A31" s="19" t="s">
        <v>30</v>
      </c>
      <c r="B31" s="20" t="s">
        <v>70</v>
      </c>
      <c r="C31" s="21">
        <f>C32+C33+C34</f>
        <v>8</v>
      </c>
      <c r="D31" s="21">
        <f>D32+D33+D34</f>
        <v>7</v>
      </c>
      <c r="E31" s="22">
        <f>E32+E33+E34</f>
        <v>15130.7</v>
      </c>
      <c r="F31" s="23">
        <f>F32+F33+F34</f>
        <v>764.9</v>
      </c>
      <c r="G31" s="24"/>
    </row>
    <row r="32" spans="1:7" ht="31">
      <c r="A32" s="25" t="s">
        <v>122</v>
      </c>
      <c r="B32" s="26" t="s">
        <v>71</v>
      </c>
      <c r="C32" s="27">
        <v>2</v>
      </c>
      <c r="D32" s="27">
        <v>2</v>
      </c>
      <c r="E32" s="28">
        <v>300</v>
      </c>
      <c r="F32" s="28">
        <v>174</v>
      </c>
      <c r="G32" s="190" t="s">
        <v>218</v>
      </c>
    </row>
    <row r="33" spans="1:7" ht="44" customHeight="1">
      <c r="A33" s="25" t="s">
        <v>123</v>
      </c>
      <c r="B33" s="29" t="s">
        <v>72</v>
      </c>
      <c r="C33" s="27">
        <v>2</v>
      </c>
      <c r="D33" s="27">
        <v>2</v>
      </c>
      <c r="E33" s="28">
        <v>5</v>
      </c>
      <c r="F33" s="28">
        <v>0</v>
      </c>
      <c r="G33" s="191"/>
    </row>
    <row r="34" spans="1:7" ht="68" customHeight="1">
      <c r="A34" s="25" t="s">
        <v>124</v>
      </c>
      <c r="B34" s="29" t="s">
        <v>73</v>
      </c>
      <c r="C34" s="27">
        <v>4</v>
      </c>
      <c r="D34" s="27">
        <v>3</v>
      </c>
      <c r="E34" s="28">
        <v>14825.7</v>
      </c>
      <c r="F34" s="28">
        <v>590.9</v>
      </c>
      <c r="G34" s="30" t="s">
        <v>283</v>
      </c>
    </row>
    <row r="35" spans="1:7" ht="254.5" customHeight="1">
      <c r="A35" s="19" t="s">
        <v>125</v>
      </c>
      <c r="B35" s="31" t="s">
        <v>74</v>
      </c>
      <c r="C35" s="21">
        <v>23</v>
      </c>
      <c r="D35" s="21">
        <v>10</v>
      </c>
      <c r="E35" s="22">
        <v>4275.6000000000004</v>
      </c>
      <c r="F35" s="23">
        <v>0</v>
      </c>
      <c r="G35" s="30" t="s">
        <v>296</v>
      </c>
    </row>
    <row r="36" spans="1:7">
      <c r="A36" s="172" t="s">
        <v>9</v>
      </c>
      <c r="B36" s="173"/>
      <c r="C36" s="173"/>
      <c r="D36" s="173"/>
      <c r="E36" s="173"/>
      <c r="F36" s="173"/>
      <c r="G36" s="174"/>
    </row>
    <row r="37" spans="1:7" ht="55" customHeight="1">
      <c r="A37" s="19" t="s">
        <v>47</v>
      </c>
      <c r="B37" s="31" t="s">
        <v>75</v>
      </c>
      <c r="C37" s="21">
        <v>7</v>
      </c>
      <c r="D37" s="21">
        <v>2</v>
      </c>
      <c r="E37" s="23">
        <v>480</v>
      </c>
      <c r="F37" s="23">
        <v>56</v>
      </c>
      <c r="G37" s="32" t="s">
        <v>208</v>
      </c>
    </row>
    <row r="38" spans="1:7" ht="69" customHeight="1">
      <c r="A38" s="19" t="s">
        <v>126</v>
      </c>
      <c r="B38" s="31" t="s">
        <v>76</v>
      </c>
      <c r="C38" s="21">
        <v>10</v>
      </c>
      <c r="D38" s="21">
        <v>3</v>
      </c>
      <c r="E38" s="23">
        <v>145</v>
      </c>
      <c r="F38" s="23">
        <v>20</v>
      </c>
      <c r="G38" s="32" t="s">
        <v>209</v>
      </c>
    </row>
    <row r="39" spans="1:7">
      <c r="A39" s="172" t="s">
        <v>10</v>
      </c>
      <c r="B39" s="173"/>
      <c r="C39" s="173"/>
      <c r="D39" s="173"/>
      <c r="E39" s="173"/>
      <c r="F39" s="173"/>
      <c r="G39" s="174"/>
    </row>
    <row r="40" spans="1:7" ht="46.5">
      <c r="A40" s="19" t="s">
        <v>127</v>
      </c>
      <c r="B40" s="31" t="s">
        <v>130</v>
      </c>
      <c r="C40" s="21">
        <v>8</v>
      </c>
      <c r="D40" s="21">
        <v>2</v>
      </c>
      <c r="E40" s="33">
        <v>202</v>
      </c>
      <c r="F40" s="23">
        <v>0</v>
      </c>
      <c r="G40" s="34" t="s">
        <v>215</v>
      </c>
    </row>
    <row r="41" spans="1:7">
      <c r="A41" s="172" t="s">
        <v>41</v>
      </c>
      <c r="B41" s="173"/>
      <c r="C41" s="173"/>
      <c r="D41" s="173"/>
      <c r="E41" s="173"/>
      <c r="F41" s="173"/>
      <c r="G41" s="174"/>
    </row>
    <row r="42" spans="1:7" ht="51.5" customHeight="1">
      <c r="A42" s="4" t="s">
        <v>31</v>
      </c>
      <c r="B42" s="31" t="s">
        <v>77</v>
      </c>
      <c r="C42" s="21">
        <v>5</v>
      </c>
      <c r="D42" s="21">
        <v>3</v>
      </c>
      <c r="E42" s="35">
        <v>880</v>
      </c>
      <c r="F42" s="23">
        <v>266.60000000000002</v>
      </c>
      <c r="G42" s="32" t="s">
        <v>219</v>
      </c>
    </row>
    <row r="43" spans="1:7">
      <c r="A43" s="172" t="s">
        <v>11</v>
      </c>
      <c r="B43" s="173"/>
      <c r="C43" s="173"/>
      <c r="D43" s="173"/>
      <c r="E43" s="173"/>
      <c r="F43" s="173"/>
      <c r="G43" s="174"/>
    </row>
    <row r="44" spans="1:7" ht="30">
      <c r="A44" s="25" t="s">
        <v>32</v>
      </c>
      <c r="B44" s="31" t="s">
        <v>78</v>
      </c>
      <c r="C44" s="36">
        <f>C45+C46+C48+C49+C50</f>
        <v>114</v>
      </c>
      <c r="D44" s="36">
        <f>D45+D46+D48+D49+D50</f>
        <v>41</v>
      </c>
      <c r="E44" s="37">
        <f>SUM(E45:E50)</f>
        <v>388890</v>
      </c>
      <c r="F44" s="37">
        <f>F45+F46+F48+F49+F50</f>
        <v>296629.3</v>
      </c>
      <c r="G44" s="38"/>
    </row>
    <row r="45" spans="1:7" ht="273.5" customHeight="1">
      <c r="A45" s="39" t="s">
        <v>128</v>
      </c>
      <c r="B45" s="24" t="s">
        <v>196</v>
      </c>
      <c r="C45" s="40">
        <v>20</v>
      </c>
      <c r="D45" s="40">
        <v>9</v>
      </c>
      <c r="E45" s="41">
        <v>88640</v>
      </c>
      <c r="F45" s="42">
        <v>58487.1</v>
      </c>
      <c r="G45" s="24" t="s">
        <v>284</v>
      </c>
    </row>
    <row r="46" spans="1:7" ht="399.5" customHeight="1">
      <c r="A46" s="233" t="s">
        <v>129</v>
      </c>
      <c r="B46" s="231" t="s">
        <v>79</v>
      </c>
      <c r="C46" s="229">
        <v>49</v>
      </c>
      <c r="D46" s="229">
        <v>17</v>
      </c>
      <c r="E46" s="227">
        <v>293423.7</v>
      </c>
      <c r="F46" s="227">
        <v>235878.6</v>
      </c>
      <c r="G46" s="24" t="s">
        <v>285</v>
      </c>
    </row>
    <row r="47" spans="1:7" ht="92.5" customHeight="1">
      <c r="A47" s="234"/>
      <c r="B47" s="232"/>
      <c r="C47" s="230"/>
      <c r="D47" s="230"/>
      <c r="E47" s="228"/>
      <c r="F47" s="228"/>
      <c r="G47" s="24" t="s">
        <v>224</v>
      </c>
    </row>
    <row r="48" spans="1:7" ht="51.5" customHeight="1">
      <c r="A48" s="43" t="s">
        <v>246</v>
      </c>
      <c r="B48" s="44" t="s">
        <v>80</v>
      </c>
      <c r="C48" s="45">
        <v>4</v>
      </c>
      <c r="D48" s="45">
        <v>1</v>
      </c>
      <c r="E48" s="46">
        <v>5495.5</v>
      </c>
      <c r="F48" s="46">
        <v>1622.3</v>
      </c>
      <c r="G48" s="24" t="s">
        <v>286</v>
      </c>
    </row>
    <row r="49" spans="1:7" ht="69.5" customHeight="1">
      <c r="A49" s="47" t="s">
        <v>247</v>
      </c>
      <c r="B49" s="48" t="s">
        <v>82</v>
      </c>
      <c r="C49" s="49">
        <v>18</v>
      </c>
      <c r="D49" s="49">
        <v>3</v>
      </c>
      <c r="E49" s="46">
        <v>1129.8</v>
      </c>
      <c r="F49" s="46">
        <v>531.6</v>
      </c>
      <c r="G49" s="30" t="s">
        <v>214</v>
      </c>
    </row>
    <row r="50" spans="1:7" ht="242.5" customHeight="1">
      <c r="A50" s="47" t="s">
        <v>248</v>
      </c>
      <c r="B50" s="48" t="s">
        <v>81</v>
      </c>
      <c r="C50" s="50">
        <v>23</v>
      </c>
      <c r="D50" s="50">
        <v>11</v>
      </c>
      <c r="E50" s="42">
        <v>201</v>
      </c>
      <c r="F50" s="42">
        <v>109.7</v>
      </c>
      <c r="G50" s="30" t="s">
        <v>287</v>
      </c>
    </row>
    <row r="51" spans="1:7">
      <c r="A51" s="201" t="s">
        <v>90</v>
      </c>
      <c r="B51" s="201"/>
      <c r="C51" s="201"/>
      <c r="D51" s="201"/>
      <c r="E51" s="201"/>
      <c r="F51" s="201"/>
      <c r="G51" s="201"/>
    </row>
    <row r="52" spans="1:7" ht="33" customHeight="1">
      <c r="A52" s="51" t="s">
        <v>249</v>
      </c>
      <c r="B52" s="52" t="s">
        <v>83</v>
      </c>
      <c r="C52" s="53" t="s">
        <v>241</v>
      </c>
      <c r="D52" s="54">
        <f>D53+D54+D55+D56+D57+D58+D59</f>
        <v>19</v>
      </c>
      <c r="E52" s="23">
        <f>E53+E54+E55+E56+E57+E58+E59</f>
        <v>26706.2</v>
      </c>
      <c r="F52" s="55">
        <f>F53+F54+F55+F56+F57+F58+F59</f>
        <v>13338</v>
      </c>
      <c r="G52" s="56"/>
    </row>
    <row r="53" spans="1:7" ht="113.5" customHeight="1">
      <c r="A53" s="57" t="s">
        <v>250</v>
      </c>
      <c r="B53" s="48" t="s">
        <v>84</v>
      </c>
      <c r="C53" s="58">
        <v>14</v>
      </c>
      <c r="D53" s="6">
        <v>4</v>
      </c>
      <c r="E53" s="46">
        <v>10807.7</v>
      </c>
      <c r="F53" s="59">
        <v>5036.2</v>
      </c>
      <c r="G53" s="24" t="s">
        <v>222</v>
      </c>
    </row>
    <row r="54" spans="1:7" ht="88" customHeight="1">
      <c r="A54" s="57" t="s">
        <v>251</v>
      </c>
      <c r="B54" s="29" t="s">
        <v>85</v>
      </c>
      <c r="C54" s="7">
        <v>11</v>
      </c>
      <c r="D54" s="60">
        <v>3</v>
      </c>
      <c r="E54" s="9">
        <v>14467.7</v>
      </c>
      <c r="F54" s="61">
        <v>7674.1</v>
      </c>
      <c r="G54" s="24" t="s">
        <v>288</v>
      </c>
    </row>
    <row r="55" spans="1:7" ht="100.5" customHeight="1">
      <c r="A55" s="57" t="s">
        <v>252</v>
      </c>
      <c r="B55" s="29" t="s">
        <v>86</v>
      </c>
      <c r="C55" s="7">
        <v>6</v>
      </c>
      <c r="D55" s="60">
        <v>3</v>
      </c>
      <c r="E55" s="9">
        <v>195</v>
      </c>
      <c r="F55" s="61">
        <v>0</v>
      </c>
      <c r="G55" s="24" t="s">
        <v>202</v>
      </c>
    </row>
    <row r="56" spans="1:7" ht="131.5" customHeight="1">
      <c r="A56" s="57" t="s">
        <v>253</v>
      </c>
      <c r="B56" s="62" t="s">
        <v>87</v>
      </c>
      <c r="C56" s="7">
        <v>5</v>
      </c>
      <c r="D56" s="60">
        <v>4</v>
      </c>
      <c r="E56" s="9">
        <v>806.8</v>
      </c>
      <c r="F56" s="61">
        <v>612.70000000000005</v>
      </c>
      <c r="G56" s="24" t="s">
        <v>289</v>
      </c>
    </row>
    <row r="57" spans="1:7" ht="52.75" customHeight="1">
      <c r="A57" s="47" t="s">
        <v>254</v>
      </c>
      <c r="B57" s="62" t="s">
        <v>88</v>
      </c>
      <c r="C57" s="7">
        <v>4</v>
      </c>
      <c r="D57" s="7">
        <v>3</v>
      </c>
      <c r="E57" s="9">
        <v>55</v>
      </c>
      <c r="F57" s="9">
        <v>15</v>
      </c>
      <c r="G57" s="24" t="s">
        <v>223</v>
      </c>
    </row>
    <row r="58" spans="1:7" ht="31">
      <c r="A58" s="63" t="s">
        <v>256</v>
      </c>
      <c r="B58" s="64" t="s">
        <v>89</v>
      </c>
      <c r="C58" s="65">
        <v>7</v>
      </c>
      <c r="D58" s="65">
        <v>1</v>
      </c>
      <c r="E58" s="66">
        <v>326</v>
      </c>
      <c r="F58" s="66">
        <v>0</v>
      </c>
      <c r="G58" s="30" t="s">
        <v>203</v>
      </c>
    </row>
    <row r="59" spans="1:7" ht="49" customHeight="1">
      <c r="A59" s="19" t="s">
        <v>255</v>
      </c>
      <c r="B59" s="67" t="s">
        <v>197</v>
      </c>
      <c r="C59" s="7">
        <v>9</v>
      </c>
      <c r="D59" s="68">
        <v>1</v>
      </c>
      <c r="E59" s="9">
        <v>48</v>
      </c>
      <c r="F59" s="68">
        <v>0</v>
      </c>
      <c r="G59" s="69" t="s">
        <v>204</v>
      </c>
    </row>
    <row r="60" spans="1:7">
      <c r="A60" s="172" t="s">
        <v>33</v>
      </c>
      <c r="B60" s="173"/>
      <c r="C60" s="173"/>
      <c r="D60" s="173"/>
      <c r="E60" s="173"/>
      <c r="F60" s="173"/>
      <c r="G60" s="174"/>
    </row>
    <row r="61" spans="1:7" ht="118" customHeight="1">
      <c r="A61" s="19" t="s">
        <v>257</v>
      </c>
      <c r="B61" s="31" t="s">
        <v>91</v>
      </c>
      <c r="C61" s="70">
        <v>6</v>
      </c>
      <c r="D61" s="70">
        <v>3</v>
      </c>
      <c r="E61" s="23">
        <v>13009.2</v>
      </c>
      <c r="F61" s="23">
        <v>8560.2000000000007</v>
      </c>
      <c r="G61" s="24" t="s">
        <v>210</v>
      </c>
    </row>
    <row r="62" spans="1:7">
      <c r="A62" s="172" t="s">
        <v>13</v>
      </c>
      <c r="B62" s="173"/>
      <c r="C62" s="173"/>
      <c r="D62" s="173"/>
      <c r="E62" s="173"/>
      <c r="F62" s="173"/>
      <c r="G62" s="174"/>
    </row>
    <row r="63" spans="1:7" ht="69" customHeight="1">
      <c r="A63" s="19" t="s">
        <v>258</v>
      </c>
      <c r="B63" s="31" t="s">
        <v>92</v>
      </c>
      <c r="C63" s="71">
        <v>7</v>
      </c>
      <c r="D63" s="71">
        <v>2</v>
      </c>
      <c r="E63" s="72">
        <v>904.8</v>
      </c>
      <c r="F63" s="72">
        <v>492.2</v>
      </c>
      <c r="G63" s="32" t="s">
        <v>211</v>
      </c>
    </row>
    <row r="64" spans="1:7">
      <c r="A64" s="172" t="s">
        <v>14</v>
      </c>
      <c r="B64" s="173"/>
      <c r="C64" s="173"/>
      <c r="D64" s="173"/>
      <c r="E64" s="173"/>
      <c r="F64" s="173"/>
      <c r="G64" s="174"/>
    </row>
    <row r="65" spans="1:7" ht="99" customHeight="1">
      <c r="A65" s="73" t="s">
        <v>259</v>
      </c>
      <c r="B65" s="31" t="s">
        <v>93</v>
      </c>
      <c r="C65" s="21">
        <v>6</v>
      </c>
      <c r="D65" s="21">
        <v>5</v>
      </c>
      <c r="E65" s="23">
        <v>450</v>
      </c>
      <c r="F65" s="21">
        <v>144.80000000000001</v>
      </c>
      <c r="G65" s="24" t="s">
        <v>290</v>
      </c>
    </row>
    <row r="66" spans="1:7" ht="30">
      <c r="A66" s="74" t="s">
        <v>260</v>
      </c>
      <c r="B66" s="31" t="s">
        <v>94</v>
      </c>
      <c r="C66" s="21">
        <f>C67+C68+C69</f>
        <v>17</v>
      </c>
      <c r="D66" s="21">
        <f>D67+D68+D69</f>
        <v>9</v>
      </c>
      <c r="E66" s="23">
        <f>SUM(E67:E69)</f>
        <v>41852.199999999997</v>
      </c>
      <c r="F66" s="23">
        <f>F67+F68+F69</f>
        <v>18981.7</v>
      </c>
      <c r="G66" s="71"/>
    </row>
    <row r="67" spans="1:7" ht="85" customHeight="1">
      <c r="A67" s="73" t="s">
        <v>261</v>
      </c>
      <c r="B67" s="29" t="s">
        <v>95</v>
      </c>
      <c r="C67" s="68">
        <v>10</v>
      </c>
      <c r="D67" s="68">
        <v>4</v>
      </c>
      <c r="E67" s="9">
        <v>1364</v>
      </c>
      <c r="F67" s="9">
        <v>304.39999999999998</v>
      </c>
      <c r="G67" s="24" t="s">
        <v>216</v>
      </c>
    </row>
    <row r="68" spans="1:7" ht="38.4" customHeight="1">
      <c r="A68" s="73" t="s">
        <v>262</v>
      </c>
      <c r="B68" s="29" t="s">
        <v>96</v>
      </c>
      <c r="C68" s="68">
        <v>3</v>
      </c>
      <c r="D68" s="68">
        <v>1</v>
      </c>
      <c r="E68" s="9">
        <v>39075</v>
      </c>
      <c r="F68" s="9">
        <v>17274</v>
      </c>
      <c r="G68" s="24" t="s">
        <v>217</v>
      </c>
    </row>
    <row r="69" spans="1:7" ht="114.5" customHeight="1">
      <c r="A69" s="73" t="s">
        <v>263</v>
      </c>
      <c r="B69" s="29" t="s">
        <v>97</v>
      </c>
      <c r="C69" s="68">
        <v>4</v>
      </c>
      <c r="D69" s="68">
        <v>4</v>
      </c>
      <c r="E69" s="9">
        <v>1413.2</v>
      </c>
      <c r="F69" s="9">
        <v>1403.3</v>
      </c>
      <c r="G69" s="24" t="s">
        <v>291</v>
      </c>
    </row>
    <row r="70" spans="1:7">
      <c r="A70" s="172" t="s">
        <v>15</v>
      </c>
      <c r="B70" s="173"/>
      <c r="C70" s="173"/>
      <c r="D70" s="173"/>
      <c r="E70" s="173"/>
      <c r="F70" s="173"/>
      <c r="G70" s="174"/>
    </row>
    <row r="71" spans="1:7" ht="132" customHeight="1">
      <c r="A71" s="19" t="s">
        <v>264</v>
      </c>
      <c r="B71" s="52" t="s">
        <v>98</v>
      </c>
      <c r="C71" s="21">
        <v>20</v>
      </c>
      <c r="D71" s="21">
        <v>4</v>
      </c>
      <c r="E71" s="23">
        <v>621</v>
      </c>
      <c r="F71" s="23">
        <v>186.6</v>
      </c>
      <c r="G71" s="24" t="s">
        <v>292</v>
      </c>
    </row>
    <row r="72" spans="1:7">
      <c r="A72" s="172" t="s">
        <v>16</v>
      </c>
      <c r="B72" s="173"/>
      <c r="C72" s="173"/>
      <c r="D72" s="173"/>
      <c r="E72" s="173"/>
      <c r="F72" s="173"/>
      <c r="G72" s="174"/>
    </row>
    <row r="73" spans="1:7" ht="60">
      <c r="A73" s="73" t="s">
        <v>265</v>
      </c>
      <c r="B73" s="31" t="s">
        <v>99</v>
      </c>
      <c r="C73" s="21">
        <f>C74+C75+C76</f>
        <v>23</v>
      </c>
      <c r="D73" s="21">
        <f>D74+D75+D76</f>
        <v>10</v>
      </c>
      <c r="E73" s="23">
        <f>E74+E75+E76</f>
        <v>526.5</v>
      </c>
      <c r="F73" s="23">
        <f>F74+F75+F76</f>
        <v>160.5</v>
      </c>
      <c r="G73" s="75"/>
    </row>
    <row r="74" spans="1:7" ht="53.5" customHeight="1">
      <c r="A74" s="73" t="s">
        <v>266</v>
      </c>
      <c r="B74" s="29" t="s">
        <v>100</v>
      </c>
      <c r="C74" s="68">
        <v>11</v>
      </c>
      <c r="D74" s="68">
        <v>3</v>
      </c>
      <c r="E74" s="9">
        <v>20</v>
      </c>
      <c r="F74" s="9">
        <v>0</v>
      </c>
      <c r="G74" s="76" t="s">
        <v>225</v>
      </c>
    </row>
    <row r="75" spans="1:7" ht="31">
      <c r="A75" s="73" t="s">
        <v>267</v>
      </c>
      <c r="B75" s="62" t="s">
        <v>101</v>
      </c>
      <c r="C75" s="68">
        <v>6</v>
      </c>
      <c r="D75" s="68">
        <v>3</v>
      </c>
      <c r="E75" s="9">
        <v>96</v>
      </c>
      <c r="F75" s="9">
        <v>1.5</v>
      </c>
      <c r="G75" s="76" t="s">
        <v>205</v>
      </c>
    </row>
    <row r="76" spans="1:7" ht="97.5" customHeight="1">
      <c r="A76" s="10" t="s">
        <v>268</v>
      </c>
      <c r="B76" s="29" t="s">
        <v>102</v>
      </c>
      <c r="C76" s="68">
        <v>6</v>
      </c>
      <c r="D76" s="68">
        <v>4</v>
      </c>
      <c r="E76" s="9">
        <v>410.5</v>
      </c>
      <c r="F76" s="9">
        <v>159</v>
      </c>
      <c r="G76" s="24" t="s">
        <v>220</v>
      </c>
    </row>
    <row r="77" spans="1:7">
      <c r="A77" s="172" t="s">
        <v>17</v>
      </c>
      <c r="B77" s="173"/>
      <c r="C77" s="173"/>
      <c r="D77" s="173"/>
      <c r="E77" s="173"/>
      <c r="F77" s="173"/>
      <c r="G77" s="174"/>
    </row>
    <row r="78" spans="1:7" ht="60">
      <c r="A78" s="19" t="s">
        <v>269</v>
      </c>
      <c r="B78" s="31" t="s">
        <v>103</v>
      </c>
      <c r="C78" s="21">
        <v>2</v>
      </c>
      <c r="D78" s="21">
        <v>2</v>
      </c>
      <c r="E78" s="23">
        <v>490</v>
      </c>
      <c r="F78" s="23">
        <v>74.599999999999994</v>
      </c>
      <c r="G78" s="32" t="s">
        <v>212</v>
      </c>
    </row>
    <row r="79" spans="1:7" ht="248" customHeight="1">
      <c r="A79" s="19" t="s">
        <v>270</v>
      </c>
      <c r="B79" s="77" t="s">
        <v>104</v>
      </c>
      <c r="C79" s="21">
        <v>9</v>
      </c>
      <c r="D79" s="21">
        <v>2</v>
      </c>
      <c r="E79" s="23">
        <v>159</v>
      </c>
      <c r="F79" s="23">
        <v>4.4000000000000004</v>
      </c>
      <c r="G79" s="24" t="s">
        <v>213</v>
      </c>
    </row>
    <row r="80" spans="1:7">
      <c r="A80" s="172" t="s">
        <v>18</v>
      </c>
      <c r="B80" s="173"/>
      <c r="C80" s="173"/>
      <c r="D80" s="173"/>
      <c r="E80" s="173"/>
      <c r="F80" s="173"/>
      <c r="G80" s="174"/>
    </row>
    <row r="81" spans="1:7" ht="30">
      <c r="A81" s="10" t="s">
        <v>271</v>
      </c>
      <c r="B81" s="78" t="s">
        <v>105</v>
      </c>
      <c r="C81" s="21">
        <f>C82+C83+C84</f>
        <v>9</v>
      </c>
      <c r="D81" s="21">
        <f>D82+D83+D84</f>
        <v>6</v>
      </c>
      <c r="E81" s="23">
        <f>E82+E83+E84</f>
        <v>10892.5</v>
      </c>
      <c r="F81" s="23">
        <f>F82+F83+F84</f>
        <v>850.2</v>
      </c>
      <c r="G81" s="10"/>
    </row>
    <row r="82" spans="1:7" ht="31">
      <c r="A82" s="10" t="s">
        <v>272</v>
      </c>
      <c r="B82" s="79" t="s">
        <v>106</v>
      </c>
      <c r="C82" s="68">
        <v>4</v>
      </c>
      <c r="D82" s="68">
        <v>2</v>
      </c>
      <c r="E82" s="9">
        <v>1203</v>
      </c>
      <c r="F82" s="9">
        <v>850.2</v>
      </c>
      <c r="G82" s="80" t="s">
        <v>206</v>
      </c>
    </row>
    <row r="83" spans="1:7" ht="74" customHeight="1">
      <c r="A83" s="10" t="s">
        <v>273</v>
      </c>
      <c r="B83" s="79" t="s">
        <v>107</v>
      </c>
      <c r="C83" s="68">
        <v>4</v>
      </c>
      <c r="D83" s="68">
        <v>2</v>
      </c>
      <c r="E83" s="9">
        <v>4689.5</v>
      </c>
      <c r="F83" s="9">
        <v>0</v>
      </c>
      <c r="G83" s="80" t="s">
        <v>293</v>
      </c>
    </row>
    <row r="84" spans="1:7" ht="62">
      <c r="A84" s="10" t="s">
        <v>274</v>
      </c>
      <c r="B84" s="79" t="s">
        <v>108</v>
      </c>
      <c r="C84" s="49">
        <v>1</v>
      </c>
      <c r="D84" s="49">
        <v>2</v>
      </c>
      <c r="E84" s="9">
        <v>5000</v>
      </c>
      <c r="F84" s="9">
        <v>0</v>
      </c>
      <c r="G84" s="80" t="s">
        <v>207</v>
      </c>
    </row>
    <row r="85" spans="1:7">
      <c r="A85" s="172" t="s">
        <v>19</v>
      </c>
      <c r="B85" s="173"/>
      <c r="C85" s="173"/>
      <c r="D85" s="173"/>
      <c r="E85" s="173"/>
      <c r="F85" s="173"/>
      <c r="G85" s="174"/>
    </row>
    <row r="86" spans="1:7" ht="184.5" customHeight="1">
      <c r="A86" s="73" t="s">
        <v>275</v>
      </c>
      <c r="B86" s="31" t="s">
        <v>109</v>
      </c>
      <c r="C86" s="21">
        <v>4</v>
      </c>
      <c r="D86" s="21">
        <v>3</v>
      </c>
      <c r="E86" s="23">
        <v>10909</v>
      </c>
      <c r="F86" s="23">
        <v>6351.3</v>
      </c>
      <c r="G86" s="76" t="s">
        <v>294</v>
      </c>
    </row>
    <row r="87" spans="1:7" ht="63.5" customHeight="1">
      <c r="A87" s="73" t="s">
        <v>276</v>
      </c>
      <c r="B87" s="31" t="s">
        <v>110</v>
      </c>
      <c r="C87" s="21">
        <f>C88+C89</f>
        <v>6</v>
      </c>
      <c r="D87" s="21">
        <f>D88+D89</f>
        <v>5</v>
      </c>
      <c r="E87" s="22">
        <f>E88+E89</f>
        <v>7414</v>
      </c>
      <c r="F87" s="22">
        <f>F88+F89</f>
        <v>3647.6</v>
      </c>
      <c r="G87" s="32"/>
    </row>
    <row r="88" spans="1:7" ht="101" customHeight="1">
      <c r="A88" s="10" t="s">
        <v>277</v>
      </c>
      <c r="B88" s="81" t="s">
        <v>111</v>
      </c>
      <c r="C88" s="49">
        <v>5</v>
      </c>
      <c r="D88" s="49">
        <v>4</v>
      </c>
      <c r="E88" s="46">
        <v>4386</v>
      </c>
      <c r="F88" s="46">
        <v>798.6</v>
      </c>
      <c r="G88" s="24" t="s">
        <v>230</v>
      </c>
    </row>
    <row r="89" spans="1:7" ht="33" customHeight="1">
      <c r="A89" s="82" t="s">
        <v>278</v>
      </c>
      <c r="B89" s="81" t="s">
        <v>112</v>
      </c>
      <c r="C89" s="45">
        <v>1</v>
      </c>
      <c r="D89" s="45">
        <v>1</v>
      </c>
      <c r="E89" s="46">
        <v>3028</v>
      </c>
      <c r="F89" s="28">
        <v>2849</v>
      </c>
      <c r="G89" s="32" t="s">
        <v>231</v>
      </c>
    </row>
    <row r="90" spans="1:7">
      <c r="A90" s="201" t="s">
        <v>20</v>
      </c>
      <c r="B90" s="202"/>
      <c r="C90" s="202"/>
      <c r="D90" s="202"/>
      <c r="E90" s="202"/>
      <c r="F90" s="202"/>
      <c r="G90" s="202"/>
    </row>
    <row r="91" spans="1:7" ht="30">
      <c r="A91" s="10" t="s">
        <v>279</v>
      </c>
      <c r="B91" s="77" t="s">
        <v>113</v>
      </c>
      <c r="C91" s="71">
        <f>C92+C93</f>
        <v>23</v>
      </c>
      <c r="D91" s="71">
        <f>D92+D93</f>
        <v>19</v>
      </c>
      <c r="E91" s="72">
        <f>E92+E93</f>
        <v>10950.699999999999</v>
      </c>
      <c r="F91" s="72">
        <f>F92+F93</f>
        <v>4909.5</v>
      </c>
      <c r="G91" s="83"/>
    </row>
    <row r="92" spans="1:7" ht="305" customHeight="1">
      <c r="A92" s="82" t="s">
        <v>280</v>
      </c>
      <c r="B92" s="29" t="s">
        <v>114</v>
      </c>
      <c r="C92" s="84">
        <v>17</v>
      </c>
      <c r="D92" s="84">
        <v>17</v>
      </c>
      <c r="E92" s="41">
        <v>8806.2999999999993</v>
      </c>
      <c r="F92" s="41">
        <v>4677</v>
      </c>
      <c r="G92" s="76" t="s">
        <v>295</v>
      </c>
    </row>
    <row r="93" spans="1:7" ht="31">
      <c r="A93" s="85" t="s">
        <v>281</v>
      </c>
      <c r="B93" s="29" t="s">
        <v>115</v>
      </c>
      <c r="C93" s="84">
        <v>6</v>
      </c>
      <c r="D93" s="84">
        <v>2</v>
      </c>
      <c r="E93" s="41">
        <v>2144.4</v>
      </c>
      <c r="F93" s="41">
        <v>232.5</v>
      </c>
      <c r="G93" s="80" t="s">
        <v>221</v>
      </c>
    </row>
    <row r="94" spans="1:7">
      <c r="A94" s="25"/>
      <c r="B94" s="86" t="s">
        <v>21</v>
      </c>
      <c r="C94" s="87">
        <f>C91+C87+C86+C81+C79+C78+C73+C71+C66+C65+C61+C52+C44+C42+C40+C38+C35+C31+C29</f>
        <v>395</v>
      </c>
      <c r="D94" s="88">
        <f>D91+D87+D86+D81+D79+D78+D73+D71+D66+D65+D63+D61+D52+D44+D42+D40+D38+D37+D35+D31+D29</f>
        <v>168</v>
      </c>
      <c r="E94" s="89">
        <f>E91+E87+E86+E81+E79+E78+E73+E71+E66+E65+E63+E61+E52+E44+E42+E40+E38+E37+E35+E31+E29</f>
        <v>727238.39999999991</v>
      </c>
      <c r="F94" s="89">
        <f>F91+F87+F86+F81+F79+F78+F73+F71+F66+F65+F63+F61+F52+F44+F42+F40+F38+F37+F35+F31+F29</f>
        <v>373778.10000000003</v>
      </c>
      <c r="G94" s="25"/>
    </row>
    <row r="95" spans="1:7" s="90" customFormat="1" ht="46" customHeight="1">
      <c r="A95" s="198" t="s">
        <v>198</v>
      </c>
      <c r="B95" s="199"/>
      <c r="C95" s="199"/>
      <c r="D95" s="199"/>
      <c r="E95" s="199"/>
      <c r="F95" s="199"/>
      <c r="G95" s="200"/>
    </row>
    <row r="96" spans="1:7" s="90" customFormat="1" ht="15.5" customHeight="1">
      <c r="A96" s="182" t="s">
        <v>173</v>
      </c>
      <c r="B96" s="182" t="s">
        <v>1</v>
      </c>
      <c r="C96" s="238" t="s">
        <v>2</v>
      </c>
      <c r="D96" s="239"/>
      <c r="E96" s="182" t="s">
        <v>179</v>
      </c>
      <c r="F96" s="182" t="s">
        <v>180</v>
      </c>
      <c r="G96" s="182" t="s">
        <v>5</v>
      </c>
    </row>
    <row r="97" spans="1:11" s="90" customFormat="1" ht="103.75" customHeight="1">
      <c r="A97" s="183"/>
      <c r="B97" s="183"/>
      <c r="C97" s="3" t="s">
        <v>3</v>
      </c>
      <c r="D97" s="3" t="s">
        <v>4</v>
      </c>
      <c r="E97" s="183"/>
      <c r="F97" s="183"/>
      <c r="G97" s="183"/>
    </row>
    <row r="98" spans="1:11" s="90" customFormat="1" ht="20.399999999999999" customHeight="1">
      <c r="A98" s="91" t="s">
        <v>35</v>
      </c>
      <c r="B98" s="92" t="s">
        <v>36</v>
      </c>
      <c r="C98" s="93"/>
      <c r="D98" s="93"/>
      <c r="E98" s="94"/>
      <c r="F98" s="61"/>
      <c r="G98" s="235" t="s">
        <v>155</v>
      </c>
      <c r="H98" s="95"/>
      <c r="I98" s="96"/>
      <c r="K98" s="96"/>
    </row>
    <row r="99" spans="1:11" s="90" customFormat="1">
      <c r="A99" s="91"/>
      <c r="B99" s="97" t="s">
        <v>50</v>
      </c>
      <c r="C99" s="61">
        <v>1</v>
      </c>
      <c r="D99" s="61">
        <v>0</v>
      </c>
      <c r="E99" s="98">
        <v>6</v>
      </c>
      <c r="F99" s="99">
        <v>0</v>
      </c>
      <c r="G99" s="236"/>
      <c r="H99" s="95"/>
      <c r="I99" s="96"/>
      <c r="K99" s="96"/>
    </row>
    <row r="100" spans="1:11" s="90" customFormat="1" ht="30">
      <c r="A100" s="91" t="s">
        <v>22</v>
      </c>
      <c r="B100" s="100" t="s">
        <v>51</v>
      </c>
      <c r="C100" s="61"/>
      <c r="D100" s="61"/>
      <c r="E100" s="101"/>
      <c r="F100" s="99"/>
      <c r="G100" s="236"/>
      <c r="H100" s="95"/>
      <c r="I100" s="96"/>
      <c r="K100" s="96"/>
    </row>
    <row r="101" spans="1:11" s="90" customFormat="1">
      <c r="A101" s="102"/>
      <c r="B101" s="5" t="s">
        <v>48</v>
      </c>
      <c r="C101" s="61">
        <v>2</v>
      </c>
      <c r="D101" s="61">
        <v>1</v>
      </c>
      <c r="E101" s="98">
        <v>100</v>
      </c>
      <c r="F101" s="99">
        <v>3.5</v>
      </c>
      <c r="G101" s="237"/>
      <c r="H101" s="95"/>
      <c r="I101" s="96"/>
      <c r="K101" s="96"/>
    </row>
    <row r="102" spans="1:11" s="90" customFormat="1">
      <c r="A102" s="103"/>
      <c r="B102" s="10" t="s">
        <v>132</v>
      </c>
      <c r="C102" s="3">
        <v>3</v>
      </c>
      <c r="D102" s="3">
        <v>1</v>
      </c>
      <c r="E102" s="104">
        <f>E101+E99</f>
        <v>106</v>
      </c>
      <c r="F102" s="55">
        <f>F101+F99</f>
        <v>3.5</v>
      </c>
      <c r="G102" s="105"/>
      <c r="H102" s="95"/>
      <c r="I102" s="96"/>
      <c r="K102" s="96"/>
    </row>
    <row r="103" spans="1:11" s="90" customFormat="1">
      <c r="A103" s="203" t="s">
        <v>42</v>
      </c>
      <c r="B103" s="196"/>
      <c r="C103" s="196"/>
      <c r="D103" s="196"/>
      <c r="E103" s="196"/>
      <c r="F103" s="196"/>
      <c r="G103" s="196"/>
      <c r="H103" s="196"/>
      <c r="I103" s="204"/>
      <c r="K103" s="96"/>
    </row>
    <row r="104" spans="1:11" s="90" customFormat="1">
      <c r="A104" s="106" t="s">
        <v>23</v>
      </c>
      <c r="B104" s="107" t="s">
        <v>133</v>
      </c>
      <c r="C104" s="57"/>
      <c r="D104" s="57"/>
      <c r="E104" s="101"/>
      <c r="F104" s="108"/>
      <c r="G104" s="109"/>
      <c r="K104" s="96"/>
    </row>
    <row r="105" spans="1:11" s="90" customFormat="1">
      <c r="A105" s="106"/>
      <c r="B105" s="12" t="s">
        <v>134</v>
      </c>
      <c r="C105" s="57">
        <v>1</v>
      </c>
      <c r="D105" s="57">
        <v>0</v>
      </c>
      <c r="E105" s="8">
        <v>18.7</v>
      </c>
      <c r="F105" s="108">
        <v>0</v>
      </c>
      <c r="G105" s="110"/>
      <c r="K105" s="96"/>
    </row>
    <row r="106" spans="1:11" s="90" customFormat="1">
      <c r="A106" s="106"/>
      <c r="B106" s="12" t="s">
        <v>135</v>
      </c>
      <c r="C106" s="57">
        <v>4</v>
      </c>
      <c r="D106" s="57">
        <v>0</v>
      </c>
      <c r="E106" s="8">
        <v>65</v>
      </c>
      <c r="F106" s="46">
        <v>0</v>
      </c>
      <c r="G106" s="110"/>
      <c r="K106" s="96"/>
    </row>
    <row r="107" spans="1:11" s="90" customFormat="1">
      <c r="A107" s="106" t="s">
        <v>43</v>
      </c>
      <c r="B107" s="107" t="s">
        <v>136</v>
      </c>
      <c r="C107" s="57"/>
      <c r="D107" s="57"/>
      <c r="E107" s="8"/>
      <c r="F107" s="46"/>
      <c r="G107" s="110"/>
      <c r="K107" s="96"/>
    </row>
    <row r="108" spans="1:11" s="90" customFormat="1">
      <c r="A108" s="106"/>
      <c r="B108" s="12" t="s">
        <v>135</v>
      </c>
      <c r="C108" s="57">
        <v>3</v>
      </c>
      <c r="D108" s="57">
        <v>0</v>
      </c>
      <c r="E108" s="8">
        <v>100</v>
      </c>
      <c r="F108" s="46">
        <v>0</v>
      </c>
      <c r="G108" s="110"/>
      <c r="K108" s="96"/>
    </row>
    <row r="109" spans="1:11" s="90" customFormat="1" ht="45">
      <c r="A109" s="106" t="s">
        <v>24</v>
      </c>
      <c r="B109" s="111" t="s">
        <v>137</v>
      </c>
      <c r="C109" s="61"/>
      <c r="D109" s="61"/>
      <c r="E109" s="112"/>
      <c r="F109" s="46"/>
      <c r="G109" s="110"/>
      <c r="K109" s="96"/>
    </row>
    <row r="110" spans="1:11" s="90" customFormat="1">
      <c r="A110" s="106"/>
      <c r="B110" s="12" t="s">
        <v>135</v>
      </c>
      <c r="C110" s="61">
        <v>2</v>
      </c>
      <c r="D110" s="61">
        <v>2</v>
      </c>
      <c r="E110" s="112">
        <v>470</v>
      </c>
      <c r="F110" s="112">
        <v>134.19999999999999</v>
      </c>
      <c r="G110" s="110" t="s">
        <v>153</v>
      </c>
      <c r="K110" s="96"/>
    </row>
    <row r="111" spans="1:11" s="90" customFormat="1">
      <c r="A111" s="106" t="s">
        <v>34</v>
      </c>
      <c r="B111" s="100" t="s">
        <v>138</v>
      </c>
      <c r="C111" s="61"/>
      <c r="D111" s="61"/>
      <c r="E111" s="8"/>
      <c r="F111" s="112"/>
      <c r="G111" s="110"/>
      <c r="K111" s="96"/>
    </row>
    <row r="112" spans="1:11" s="90" customFormat="1">
      <c r="A112" s="113"/>
      <c r="B112" s="5" t="s">
        <v>64</v>
      </c>
      <c r="C112" s="61">
        <v>1</v>
      </c>
      <c r="D112" s="61">
        <v>1</v>
      </c>
      <c r="E112" s="8">
        <v>50</v>
      </c>
      <c r="F112" s="8">
        <v>21</v>
      </c>
      <c r="G112" s="110" t="s">
        <v>154</v>
      </c>
      <c r="H112" s="95"/>
      <c r="I112" s="96"/>
      <c r="K112" s="96"/>
    </row>
    <row r="113" spans="1:11" s="90" customFormat="1">
      <c r="A113" s="113"/>
      <c r="B113" s="100" t="s">
        <v>132</v>
      </c>
      <c r="C113" s="3">
        <f>C112+C110+C108+C106+C105</f>
        <v>11</v>
      </c>
      <c r="D113" s="3">
        <v>3</v>
      </c>
      <c r="E113" s="114">
        <f>E112+E110+E108+E106+E105</f>
        <v>703.7</v>
      </c>
      <c r="F113" s="114">
        <f>F112+F110+F108+F106+F105</f>
        <v>155.19999999999999</v>
      </c>
      <c r="G113" s="110"/>
      <c r="H113" s="95"/>
      <c r="I113" s="96"/>
      <c r="K113" s="96"/>
    </row>
    <row r="114" spans="1:11">
      <c r="A114" s="203" t="s">
        <v>12</v>
      </c>
      <c r="B114" s="196"/>
      <c r="C114" s="196"/>
      <c r="D114" s="196"/>
      <c r="E114" s="196"/>
      <c r="F114" s="196"/>
      <c r="G114" s="196"/>
      <c r="H114" s="196"/>
      <c r="I114" s="204"/>
      <c r="J114" s="90"/>
    </row>
    <row r="115" spans="1:11">
      <c r="A115" s="106" t="s">
        <v>25</v>
      </c>
      <c r="B115" s="115" t="s">
        <v>139</v>
      </c>
      <c r="C115" s="68"/>
      <c r="D115" s="68"/>
      <c r="E115" s="116"/>
      <c r="F115" s="9"/>
      <c r="G115" s="117"/>
      <c r="H115" s="90"/>
      <c r="I115" s="90"/>
      <c r="J115" s="90"/>
    </row>
    <row r="116" spans="1:11" ht="31">
      <c r="A116" s="106"/>
      <c r="B116" s="118" t="s">
        <v>135</v>
      </c>
      <c r="C116" s="119" t="s">
        <v>163</v>
      </c>
      <c r="D116" s="119" t="s">
        <v>162</v>
      </c>
      <c r="E116" s="120">
        <v>1017</v>
      </c>
      <c r="F116" s="121">
        <v>776</v>
      </c>
      <c r="G116" s="122" t="s">
        <v>174</v>
      </c>
      <c r="H116" s="90"/>
      <c r="I116" s="90"/>
      <c r="J116" s="90"/>
    </row>
    <row r="117" spans="1:11">
      <c r="A117" s="106"/>
      <c r="B117" s="118" t="s">
        <v>52</v>
      </c>
      <c r="C117" s="119" t="s">
        <v>164</v>
      </c>
      <c r="D117" s="119" t="s">
        <v>167</v>
      </c>
      <c r="E117" s="120">
        <v>526</v>
      </c>
      <c r="F117" s="121">
        <v>30.1</v>
      </c>
      <c r="G117" s="122" t="s">
        <v>53</v>
      </c>
      <c r="H117" s="90"/>
      <c r="I117" s="90"/>
      <c r="J117" s="90"/>
    </row>
    <row r="118" spans="1:11">
      <c r="A118" s="106"/>
      <c r="B118" s="118" t="s">
        <v>54</v>
      </c>
      <c r="C118" s="119" t="s">
        <v>152</v>
      </c>
      <c r="D118" s="119" t="s">
        <v>165</v>
      </c>
      <c r="E118" s="120">
        <v>111.6</v>
      </c>
      <c r="F118" s="121">
        <v>0</v>
      </c>
      <c r="G118" s="122"/>
      <c r="H118" s="90"/>
      <c r="I118" s="90"/>
      <c r="J118" s="90"/>
    </row>
    <row r="119" spans="1:11">
      <c r="A119" s="106"/>
      <c r="B119" s="118" t="s">
        <v>55</v>
      </c>
      <c r="C119" s="119" t="s">
        <v>166</v>
      </c>
      <c r="D119" s="119" t="s">
        <v>166</v>
      </c>
      <c r="E119" s="120">
        <v>516</v>
      </c>
      <c r="F119" s="121">
        <v>91.6</v>
      </c>
      <c r="G119" s="122"/>
      <c r="H119" s="90"/>
      <c r="I119" s="90"/>
      <c r="J119" s="90"/>
    </row>
    <row r="120" spans="1:11">
      <c r="A120" s="106"/>
      <c r="B120" s="118" t="s">
        <v>49</v>
      </c>
      <c r="C120" s="119" t="s">
        <v>167</v>
      </c>
      <c r="D120" s="119" t="s">
        <v>167</v>
      </c>
      <c r="E120" s="120">
        <v>450</v>
      </c>
      <c r="F120" s="121">
        <v>265.10000000000002</v>
      </c>
      <c r="G120" s="122" t="s">
        <v>56</v>
      </c>
      <c r="H120" s="90"/>
      <c r="I120" s="90"/>
      <c r="J120" s="90"/>
    </row>
    <row r="121" spans="1:11" ht="31">
      <c r="A121" s="106"/>
      <c r="B121" s="118" t="s">
        <v>57</v>
      </c>
      <c r="C121" s="119" t="s">
        <v>162</v>
      </c>
      <c r="D121" s="119" t="s">
        <v>165</v>
      </c>
      <c r="E121" s="116">
        <v>415</v>
      </c>
      <c r="F121" s="9">
        <v>0</v>
      </c>
      <c r="G121" s="122" t="s">
        <v>58</v>
      </c>
      <c r="H121" s="90"/>
      <c r="I121" s="90"/>
      <c r="J121" s="90"/>
    </row>
    <row r="122" spans="1:11">
      <c r="A122" s="106"/>
      <c r="B122" s="118" t="s">
        <v>59</v>
      </c>
      <c r="C122" s="119" t="s">
        <v>151</v>
      </c>
      <c r="D122" s="119" t="s">
        <v>165</v>
      </c>
      <c r="E122" s="120">
        <v>47.3</v>
      </c>
      <c r="F122" s="121">
        <v>0</v>
      </c>
      <c r="G122" s="122"/>
      <c r="H122" s="90"/>
      <c r="I122" s="90"/>
      <c r="J122" s="90"/>
    </row>
    <row r="123" spans="1:11">
      <c r="A123" s="106"/>
      <c r="B123" s="118" t="s">
        <v>60</v>
      </c>
      <c r="C123" s="119" t="s">
        <v>167</v>
      </c>
      <c r="D123" s="119" t="s">
        <v>165</v>
      </c>
      <c r="E123" s="120">
        <v>51</v>
      </c>
      <c r="F123" s="121">
        <v>0</v>
      </c>
      <c r="G123" s="122" t="s">
        <v>61</v>
      </c>
      <c r="H123" s="90"/>
      <c r="I123" s="90"/>
      <c r="J123" s="90"/>
    </row>
    <row r="124" spans="1:11">
      <c r="A124" s="106"/>
      <c r="B124" s="118" t="s">
        <v>66</v>
      </c>
      <c r="C124" s="119" t="s">
        <v>164</v>
      </c>
      <c r="D124" s="119" t="s">
        <v>165</v>
      </c>
      <c r="E124" s="120">
        <v>70</v>
      </c>
      <c r="F124" s="121">
        <v>0</v>
      </c>
      <c r="G124" s="122"/>
      <c r="H124" s="90"/>
      <c r="I124" s="90"/>
      <c r="J124" s="90"/>
    </row>
    <row r="125" spans="1:11" ht="36" customHeight="1">
      <c r="A125" s="106"/>
      <c r="B125" s="118" t="s">
        <v>64</v>
      </c>
      <c r="C125" s="119" t="s">
        <v>167</v>
      </c>
      <c r="D125" s="119" t="s">
        <v>167</v>
      </c>
      <c r="E125" s="116">
        <v>0</v>
      </c>
      <c r="F125" s="9">
        <v>190</v>
      </c>
      <c r="G125" s="122" t="s">
        <v>176</v>
      </c>
      <c r="H125" s="90"/>
      <c r="I125" s="90"/>
      <c r="J125" s="90"/>
    </row>
    <row r="126" spans="1:11">
      <c r="A126" s="106"/>
      <c r="B126" s="123" t="s">
        <v>62</v>
      </c>
      <c r="C126" s="119" t="s">
        <v>167</v>
      </c>
      <c r="D126" s="119" t="s">
        <v>151</v>
      </c>
      <c r="E126" s="116">
        <v>100</v>
      </c>
      <c r="F126" s="9">
        <v>23</v>
      </c>
      <c r="G126" s="122" t="s">
        <v>227</v>
      </c>
      <c r="H126" s="90"/>
      <c r="I126" s="90"/>
      <c r="J126" s="90"/>
    </row>
    <row r="127" spans="1:11">
      <c r="A127" s="106"/>
      <c r="B127" s="124" t="s">
        <v>132</v>
      </c>
      <c r="C127" s="53" t="s">
        <v>168</v>
      </c>
      <c r="D127" s="53" t="s">
        <v>244</v>
      </c>
      <c r="E127" s="114">
        <f>E126+E125+E124+E123+E122+E121+E120+E119+E118+E117+E116</f>
        <v>3303.8999999999996</v>
      </c>
      <c r="F127" s="23">
        <f>F126+F125+F124+F123+F122+F121+F120+F119+F118+F117+F116</f>
        <v>1375.8000000000002</v>
      </c>
      <c r="G127" s="122"/>
      <c r="H127" s="90"/>
      <c r="I127" s="90"/>
      <c r="J127" s="90"/>
    </row>
    <row r="128" spans="1:11">
      <c r="A128" s="203" t="s">
        <v>37</v>
      </c>
      <c r="B128" s="196"/>
      <c r="C128" s="196"/>
      <c r="D128" s="196"/>
      <c r="E128" s="196"/>
      <c r="F128" s="196"/>
      <c r="G128" s="196"/>
      <c r="H128" s="196"/>
      <c r="I128" s="204"/>
    </row>
    <row r="129" spans="1:9">
      <c r="A129" s="207" t="s">
        <v>26</v>
      </c>
      <c r="B129" s="208" t="s">
        <v>140</v>
      </c>
      <c r="C129" s="210"/>
      <c r="D129" s="210"/>
      <c r="E129" s="217"/>
      <c r="F129" s="205"/>
      <c r="G129" s="125"/>
    </row>
    <row r="130" spans="1:9">
      <c r="A130" s="207"/>
      <c r="B130" s="209"/>
      <c r="C130" s="211"/>
      <c r="D130" s="211"/>
      <c r="E130" s="218"/>
      <c r="F130" s="206"/>
      <c r="G130" s="125"/>
    </row>
    <row r="131" spans="1:9">
      <c r="A131" s="106"/>
      <c r="B131" s="118" t="s">
        <v>135</v>
      </c>
      <c r="C131" s="126" t="s">
        <v>152</v>
      </c>
      <c r="D131" s="126" t="s">
        <v>166</v>
      </c>
      <c r="E131" s="127">
        <v>243</v>
      </c>
      <c r="F131" s="128">
        <v>50.1</v>
      </c>
      <c r="G131" s="219" t="s">
        <v>175</v>
      </c>
    </row>
    <row r="132" spans="1:9">
      <c r="A132" s="106"/>
      <c r="B132" s="118" t="s">
        <v>55</v>
      </c>
      <c r="C132" s="126" t="s">
        <v>166</v>
      </c>
      <c r="D132" s="126" t="s">
        <v>165</v>
      </c>
      <c r="E132" s="127">
        <v>90</v>
      </c>
      <c r="F132" s="128">
        <v>0</v>
      </c>
      <c r="G132" s="193"/>
    </row>
    <row r="133" spans="1:9">
      <c r="A133" s="106"/>
      <c r="B133" s="118" t="s">
        <v>67</v>
      </c>
      <c r="C133" s="126" t="s">
        <v>165</v>
      </c>
      <c r="D133" s="126" t="s">
        <v>165</v>
      </c>
      <c r="E133" s="127">
        <v>0</v>
      </c>
      <c r="F133" s="128">
        <v>0</v>
      </c>
      <c r="G133" s="193"/>
    </row>
    <row r="134" spans="1:9">
      <c r="A134" s="106"/>
      <c r="B134" s="118" t="s">
        <v>49</v>
      </c>
      <c r="C134" s="126" t="s">
        <v>151</v>
      </c>
      <c r="D134" s="126" t="s">
        <v>151</v>
      </c>
      <c r="E134" s="127">
        <v>40</v>
      </c>
      <c r="F134" s="128">
        <v>1.8</v>
      </c>
      <c r="G134" s="193"/>
    </row>
    <row r="135" spans="1:9" ht="45">
      <c r="A135" s="106" t="s">
        <v>116</v>
      </c>
      <c r="B135" s="129" t="s">
        <v>141</v>
      </c>
      <c r="C135" s="126"/>
      <c r="D135" s="126"/>
      <c r="E135" s="8"/>
      <c r="F135" s="128"/>
      <c r="G135" s="193"/>
    </row>
    <row r="136" spans="1:9">
      <c r="A136" s="106"/>
      <c r="B136" s="130" t="s">
        <v>59</v>
      </c>
      <c r="C136" s="131" t="s">
        <v>165</v>
      </c>
      <c r="D136" s="131" t="s">
        <v>165</v>
      </c>
      <c r="E136" s="8">
        <v>0</v>
      </c>
      <c r="F136" s="121">
        <v>0</v>
      </c>
      <c r="G136" s="193"/>
    </row>
    <row r="137" spans="1:9">
      <c r="A137" s="132"/>
      <c r="B137" s="130" t="s">
        <v>62</v>
      </c>
      <c r="C137" s="133" t="s">
        <v>152</v>
      </c>
      <c r="D137" s="133" t="s">
        <v>165</v>
      </c>
      <c r="E137" s="134">
        <v>50</v>
      </c>
      <c r="F137" s="135">
        <v>0</v>
      </c>
      <c r="G137" s="193"/>
    </row>
    <row r="138" spans="1:9">
      <c r="A138" s="106"/>
      <c r="B138" s="130" t="s">
        <v>63</v>
      </c>
      <c r="C138" s="131" t="s">
        <v>151</v>
      </c>
      <c r="D138" s="131" t="s">
        <v>165</v>
      </c>
      <c r="E138" s="134">
        <v>17</v>
      </c>
      <c r="F138" s="121">
        <v>0</v>
      </c>
      <c r="G138" s="193"/>
    </row>
    <row r="139" spans="1:9">
      <c r="A139" s="113"/>
      <c r="B139" s="130" t="s">
        <v>171</v>
      </c>
      <c r="C139" s="131" t="s">
        <v>166</v>
      </c>
      <c r="D139" s="131" t="s">
        <v>166</v>
      </c>
      <c r="E139" s="134">
        <v>50</v>
      </c>
      <c r="F139" s="121">
        <v>61.4</v>
      </c>
      <c r="G139" s="194"/>
    </row>
    <row r="140" spans="1:9">
      <c r="A140" s="113"/>
      <c r="B140" s="129" t="s">
        <v>132</v>
      </c>
      <c r="C140" s="136" t="s">
        <v>169</v>
      </c>
      <c r="D140" s="136" t="s">
        <v>163</v>
      </c>
      <c r="E140" s="137">
        <f>E139+E138+E137+E136+E134+E133+E132+E131</f>
        <v>490</v>
      </c>
      <c r="F140" s="138">
        <f>F139+F138+F137+F136+F134+F133+F132+F131</f>
        <v>113.3</v>
      </c>
      <c r="G140" s="139"/>
    </row>
    <row r="141" spans="1:9">
      <c r="A141" s="203" t="s">
        <v>282</v>
      </c>
      <c r="B141" s="220"/>
      <c r="C141" s="220"/>
      <c r="D141" s="220"/>
      <c r="E141" s="220"/>
      <c r="F141" s="220"/>
      <c r="G141" s="220"/>
      <c r="H141" s="220"/>
      <c r="I141" s="221"/>
    </row>
    <row r="142" spans="1:9">
      <c r="A142" s="106" t="s">
        <v>27</v>
      </c>
      <c r="B142" s="224" t="s">
        <v>142</v>
      </c>
      <c r="C142" s="225"/>
      <c r="D142" s="225"/>
      <c r="E142" s="225"/>
      <c r="F142" s="226"/>
      <c r="G142" s="192" t="s">
        <v>177</v>
      </c>
    </row>
    <row r="143" spans="1:9">
      <c r="A143" s="106"/>
      <c r="B143" s="130" t="s">
        <v>135</v>
      </c>
      <c r="C143" s="140">
        <v>3</v>
      </c>
      <c r="D143" s="140">
        <v>1</v>
      </c>
      <c r="E143" s="8">
        <v>230</v>
      </c>
      <c r="F143" s="9">
        <v>8</v>
      </c>
      <c r="G143" s="213"/>
    </row>
    <row r="144" spans="1:9">
      <c r="A144" s="106"/>
      <c r="B144" s="130" t="s">
        <v>55</v>
      </c>
      <c r="C144" s="140">
        <v>3</v>
      </c>
      <c r="D144" s="140">
        <v>3</v>
      </c>
      <c r="E144" s="8">
        <v>40</v>
      </c>
      <c r="F144" s="9">
        <v>18.100000000000001</v>
      </c>
      <c r="G144" s="213"/>
    </row>
    <row r="145" spans="1:10">
      <c r="A145" s="106"/>
      <c r="B145" s="130" t="s">
        <v>49</v>
      </c>
      <c r="C145" s="140">
        <v>2</v>
      </c>
      <c r="D145" s="140">
        <v>2</v>
      </c>
      <c r="E145" s="8">
        <v>170</v>
      </c>
      <c r="F145" s="9">
        <v>39.1</v>
      </c>
      <c r="G145" s="213"/>
    </row>
    <row r="146" spans="1:10">
      <c r="A146" s="106"/>
      <c r="B146" s="130" t="s">
        <v>59</v>
      </c>
      <c r="C146" s="140">
        <v>1</v>
      </c>
      <c r="D146" s="140">
        <v>1</v>
      </c>
      <c r="E146" s="8">
        <v>50</v>
      </c>
      <c r="F146" s="9">
        <v>0.3</v>
      </c>
      <c r="G146" s="213"/>
    </row>
    <row r="147" spans="1:10">
      <c r="A147" s="106"/>
      <c r="B147" s="130" t="s">
        <v>60</v>
      </c>
      <c r="C147" s="140">
        <v>4</v>
      </c>
      <c r="D147" s="140">
        <v>0</v>
      </c>
      <c r="E147" s="8">
        <v>1032</v>
      </c>
      <c r="F147" s="9">
        <v>0</v>
      </c>
      <c r="G147" s="213"/>
    </row>
    <row r="148" spans="1:10">
      <c r="A148" s="106"/>
      <c r="B148" s="130" t="s">
        <v>52</v>
      </c>
      <c r="C148" s="140">
        <v>1</v>
      </c>
      <c r="D148" s="140">
        <v>1</v>
      </c>
      <c r="E148" s="8">
        <v>40</v>
      </c>
      <c r="F148" s="9">
        <v>7</v>
      </c>
      <c r="G148" s="213"/>
    </row>
    <row r="149" spans="1:10">
      <c r="A149" s="106"/>
      <c r="B149" s="130" t="s">
        <v>67</v>
      </c>
      <c r="C149" s="140">
        <v>1</v>
      </c>
      <c r="D149" s="140">
        <v>0</v>
      </c>
      <c r="E149" s="8">
        <v>35</v>
      </c>
      <c r="F149" s="9">
        <v>0</v>
      </c>
      <c r="G149" s="213"/>
    </row>
    <row r="150" spans="1:10">
      <c r="A150" s="106"/>
      <c r="B150" s="130" t="s">
        <v>63</v>
      </c>
      <c r="C150" s="140">
        <v>2</v>
      </c>
      <c r="D150" s="140">
        <v>0</v>
      </c>
      <c r="E150" s="8">
        <v>10</v>
      </c>
      <c r="F150" s="9">
        <v>0</v>
      </c>
      <c r="G150" s="213"/>
    </row>
    <row r="151" spans="1:10" ht="30">
      <c r="A151" s="106" t="s">
        <v>44</v>
      </c>
      <c r="B151" s="129" t="s">
        <v>143</v>
      </c>
      <c r="C151" s="141"/>
      <c r="D151" s="141"/>
      <c r="E151" s="8"/>
      <c r="F151" s="9"/>
      <c r="G151" s="213"/>
    </row>
    <row r="152" spans="1:10">
      <c r="A152" s="142"/>
      <c r="B152" s="130" t="s">
        <v>64</v>
      </c>
      <c r="C152" s="141">
        <v>1</v>
      </c>
      <c r="D152" s="141">
        <v>1</v>
      </c>
      <c r="E152" s="8">
        <v>481</v>
      </c>
      <c r="F152" s="9">
        <v>602.9</v>
      </c>
      <c r="G152" s="213"/>
    </row>
    <row r="153" spans="1:10">
      <c r="A153" s="90"/>
      <c r="B153" s="143" t="s">
        <v>132</v>
      </c>
      <c r="C153" s="144">
        <v>24</v>
      </c>
      <c r="D153" s="144">
        <f>D143+D144+D145+D146+D147+D148+D149+D150+D152</f>
        <v>9</v>
      </c>
      <c r="E153" s="145">
        <f>E152+E150+E149+E148+E147+E146+E145+E144+E143</f>
        <v>2088</v>
      </c>
      <c r="F153" s="138">
        <f>F152+F150+F149+F148+F147+F146+F145+F144+F143</f>
        <v>675.4</v>
      </c>
      <c r="G153" s="122"/>
    </row>
    <row r="154" spans="1:10">
      <c r="A154" s="146"/>
      <c r="B154" s="222" t="s">
        <v>65</v>
      </c>
      <c r="C154" s="222"/>
      <c r="D154" s="222"/>
      <c r="E154" s="222"/>
      <c r="F154" s="222"/>
      <c r="G154" s="222"/>
      <c r="H154" s="222"/>
      <c r="I154" s="222"/>
      <c r="J154" s="223"/>
    </row>
    <row r="155" spans="1:10" ht="30">
      <c r="A155" s="125" t="s">
        <v>28</v>
      </c>
      <c r="B155" s="115" t="s">
        <v>144</v>
      </c>
      <c r="C155" s="140"/>
      <c r="D155" s="140"/>
      <c r="E155" s="8"/>
      <c r="F155" s="8"/>
      <c r="G155" s="214" t="s">
        <v>145</v>
      </c>
    </row>
    <row r="156" spans="1:10">
      <c r="A156" s="125"/>
      <c r="B156" s="123" t="s">
        <v>135</v>
      </c>
      <c r="C156" s="147">
        <v>4</v>
      </c>
      <c r="D156" s="147">
        <v>4</v>
      </c>
      <c r="E156" s="8">
        <v>1390</v>
      </c>
      <c r="F156" s="8">
        <v>522.70000000000005</v>
      </c>
      <c r="G156" s="215"/>
    </row>
    <row r="157" spans="1:10">
      <c r="A157" s="125"/>
      <c r="B157" s="123" t="s">
        <v>52</v>
      </c>
      <c r="C157" s="147">
        <v>2</v>
      </c>
      <c r="D157" s="147">
        <v>2</v>
      </c>
      <c r="E157" s="8">
        <v>585</v>
      </c>
      <c r="F157" s="8">
        <v>55.6</v>
      </c>
      <c r="G157" s="215"/>
    </row>
    <row r="158" spans="1:10">
      <c r="A158" s="125"/>
      <c r="B158" s="123" t="s">
        <v>55</v>
      </c>
      <c r="C158" s="147">
        <v>3</v>
      </c>
      <c r="D158" s="147">
        <v>3</v>
      </c>
      <c r="E158" s="8">
        <v>205</v>
      </c>
      <c r="F158" s="8">
        <v>7.2</v>
      </c>
      <c r="G158" s="215"/>
    </row>
    <row r="159" spans="1:10">
      <c r="A159" s="125"/>
      <c r="B159" s="123" t="s">
        <v>57</v>
      </c>
      <c r="C159" s="147">
        <v>1</v>
      </c>
      <c r="D159" s="147">
        <v>0</v>
      </c>
      <c r="E159" s="8">
        <v>100</v>
      </c>
      <c r="F159" s="8">
        <v>0</v>
      </c>
      <c r="G159" s="215"/>
    </row>
    <row r="160" spans="1:10">
      <c r="A160" s="125"/>
      <c r="B160" s="123" t="s">
        <v>60</v>
      </c>
      <c r="C160" s="147">
        <v>2</v>
      </c>
      <c r="D160" s="147">
        <v>0</v>
      </c>
      <c r="E160" s="8">
        <v>65</v>
      </c>
      <c r="F160" s="8">
        <v>0</v>
      </c>
      <c r="G160" s="215"/>
    </row>
    <row r="161" spans="1:10">
      <c r="A161" s="125"/>
      <c r="B161" s="123" t="s">
        <v>67</v>
      </c>
      <c r="C161" s="147">
        <v>1</v>
      </c>
      <c r="D161" s="147">
        <v>1</v>
      </c>
      <c r="E161" s="8">
        <v>195</v>
      </c>
      <c r="F161" s="8">
        <v>33.700000000000003</v>
      </c>
      <c r="G161" s="215"/>
    </row>
    <row r="162" spans="1:10">
      <c r="A162" s="125"/>
      <c r="B162" s="123" t="s">
        <v>62</v>
      </c>
      <c r="C162" s="147">
        <v>3</v>
      </c>
      <c r="D162" s="147">
        <v>2</v>
      </c>
      <c r="E162" s="8">
        <v>200</v>
      </c>
      <c r="F162" s="8">
        <v>37</v>
      </c>
      <c r="G162" s="215"/>
    </row>
    <row r="163" spans="1:10">
      <c r="A163" s="125"/>
      <c r="B163" s="123" t="s">
        <v>59</v>
      </c>
      <c r="C163" s="147">
        <v>2</v>
      </c>
      <c r="D163" s="147">
        <v>0</v>
      </c>
      <c r="E163" s="8">
        <v>40</v>
      </c>
      <c r="F163" s="8">
        <v>0</v>
      </c>
      <c r="G163" s="216"/>
    </row>
    <row r="164" spans="1:10">
      <c r="A164" s="125"/>
      <c r="B164" s="124" t="s">
        <v>132</v>
      </c>
      <c r="C164" s="148">
        <v>28</v>
      </c>
      <c r="D164" s="148">
        <f>D163+D162+D161+D160+D159+D158+D157+D156</f>
        <v>12</v>
      </c>
      <c r="E164" s="114">
        <f>SUM(E156:E163)</f>
        <v>2780</v>
      </c>
      <c r="F164" s="114">
        <f>F163+F162+F161+F160+F159+F158+F157+F156</f>
        <v>656.2</v>
      </c>
      <c r="G164" s="122"/>
    </row>
    <row r="165" spans="1:10">
      <c r="A165" s="90"/>
      <c r="B165" s="212" t="s">
        <v>38</v>
      </c>
      <c r="C165" s="212"/>
      <c r="D165" s="212"/>
      <c r="E165" s="212"/>
      <c r="F165" s="212"/>
      <c r="G165" s="212"/>
      <c r="H165" s="212"/>
      <c r="I165" s="212"/>
      <c r="J165" s="212"/>
    </row>
    <row r="166" spans="1:10" ht="30">
      <c r="A166" s="125" t="s">
        <v>45</v>
      </c>
      <c r="B166" s="149" t="s">
        <v>146</v>
      </c>
      <c r="C166" s="150"/>
      <c r="D166" s="150"/>
      <c r="E166" s="8"/>
      <c r="F166" s="9"/>
      <c r="G166" s="117" t="s">
        <v>156</v>
      </c>
    </row>
    <row r="167" spans="1:10">
      <c r="A167" s="125"/>
      <c r="B167" s="151" t="s">
        <v>135</v>
      </c>
      <c r="C167" s="152">
        <v>4</v>
      </c>
      <c r="D167" s="152">
        <v>4</v>
      </c>
      <c r="E167" s="8">
        <v>550</v>
      </c>
      <c r="F167" s="9">
        <v>164.5</v>
      </c>
      <c r="G167" s="110" t="s">
        <v>157</v>
      </c>
    </row>
    <row r="168" spans="1:10">
      <c r="A168" s="125"/>
      <c r="B168" s="151" t="s">
        <v>49</v>
      </c>
      <c r="C168" s="152">
        <v>3</v>
      </c>
      <c r="D168" s="152">
        <v>3</v>
      </c>
      <c r="E168" s="8">
        <v>370</v>
      </c>
      <c r="F168" s="9">
        <v>63.5</v>
      </c>
      <c r="G168" s="110" t="s">
        <v>158</v>
      </c>
    </row>
    <row r="169" spans="1:10">
      <c r="A169" s="125" t="s">
        <v>29</v>
      </c>
      <c r="B169" s="153" t="s">
        <v>147</v>
      </c>
      <c r="C169" s="152"/>
      <c r="D169" s="152"/>
      <c r="E169" s="8"/>
      <c r="F169" s="9"/>
      <c r="G169" s="110"/>
    </row>
    <row r="170" spans="1:10">
      <c r="A170" s="125"/>
      <c r="B170" s="151" t="s">
        <v>66</v>
      </c>
      <c r="C170" s="152">
        <v>9</v>
      </c>
      <c r="D170" s="152">
        <v>0</v>
      </c>
      <c r="E170" s="8">
        <v>78500</v>
      </c>
      <c r="F170" s="9">
        <v>0</v>
      </c>
      <c r="G170" s="110"/>
    </row>
    <row r="171" spans="1:10">
      <c r="A171" s="125"/>
      <c r="B171" s="151" t="s">
        <v>63</v>
      </c>
      <c r="C171" s="152">
        <v>2</v>
      </c>
      <c r="D171" s="152">
        <v>0</v>
      </c>
      <c r="E171" s="8">
        <v>7</v>
      </c>
      <c r="F171" s="121">
        <v>0</v>
      </c>
      <c r="G171" s="1" t="s">
        <v>160</v>
      </c>
    </row>
    <row r="172" spans="1:10">
      <c r="A172" s="125" t="s">
        <v>117</v>
      </c>
      <c r="B172" s="153" t="s">
        <v>148</v>
      </c>
      <c r="C172" s="152"/>
      <c r="D172" s="152"/>
      <c r="E172" s="8"/>
      <c r="F172" s="121"/>
      <c r="G172" s="110"/>
    </row>
    <row r="173" spans="1:10">
      <c r="A173" s="125"/>
      <c r="B173" s="154" t="s">
        <v>59</v>
      </c>
      <c r="C173" s="155">
        <v>2</v>
      </c>
      <c r="D173" s="155">
        <v>1</v>
      </c>
      <c r="E173" s="8">
        <v>110</v>
      </c>
      <c r="F173" s="156">
        <v>6.9</v>
      </c>
      <c r="G173" s="110" t="s">
        <v>226</v>
      </c>
    </row>
    <row r="174" spans="1:10">
      <c r="A174" s="125"/>
      <c r="B174" s="151" t="s">
        <v>60</v>
      </c>
      <c r="C174" s="152">
        <v>4</v>
      </c>
      <c r="D174" s="152">
        <v>0</v>
      </c>
      <c r="E174" s="8">
        <v>60</v>
      </c>
      <c r="F174" s="121">
        <v>0</v>
      </c>
      <c r="G174" s="110"/>
    </row>
    <row r="175" spans="1:10" ht="30">
      <c r="A175" s="125" t="s">
        <v>46</v>
      </c>
      <c r="B175" s="157" t="s">
        <v>149</v>
      </c>
      <c r="C175" s="152"/>
      <c r="D175" s="152"/>
      <c r="E175" s="8"/>
      <c r="F175" s="121"/>
      <c r="G175" s="110"/>
    </row>
    <row r="176" spans="1:10">
      <c r="A176" s="125"/>
      <c r="B176" s="151" t="s">
        <v>135</v>
      </c>
      <c r="C176" s="152">
        <v>4</v>
      </c>
      <c r="D176" s="152">
        <v>4</v>
      </c>
      <c r="E176" s="8">
        <v>1370</v>
      </c>
      <c r="F176" s="121">
        <v>387</v>
      </c>
      <c r="G176" s="110" t="s">
        <v>159</v>
      </c>
    </row>
    <row r="177" spans="1:9" ht="31">
      <c r="A177" s="125"/>
      <c r="B177" s="151" t="s">
        <v>64</v>
      </c>
      <c r="C177" s="150">
        <v>5</v>
      </c>
      <c r="D177" s="150">
        <v>3</v>
      </c>
      <c r="E177" s="8">
        <v>3845</v>
      </c>
      <c r="F177" s="9">
        <v>1243.5999999999999</v>
      </c>
      <c r="G177" s="110" t="s">
        <v>178</v>
      </c>
    </row>
    <row r="178" spans="1:9">
      <c r="A178" s="125"/>
      <c r="B178" s="158" t="s">
        <v>132</v>
      </c>
      <c r="C178" s="159">
        <v>60</v>
      </c>
      <c r="D178" s="159">
        <f>D167+D168+D170+D171+D173+D174+D176+D177</f>
        <v>15</v>
      </c>
      <c r="E178" s="145">
        <f>E167+E168+E170+E171+E173+E174+E176+E177</f>
        <v>84812</v>
      </c>
      <c r="F178" s="23">
        <f>F177+F176+F174+F173+F171+F170+F168+F167</f>
        <v>1865.5</v>
      </c>
      <c r="G178" s="160"/>
    </row>
    <row r="179" spans="1:9">
      <c r="A179" s="195" t="s">
        <v>20</v>
      </c>
      <c r="B179" s="196"/>
      <c r="C179" s="196"/>
      <c r="D179" s="196"/>
      <c r="E179" s="196"/>
      <c r="F179" s="196"/>
      <c r="G179" s="196"/>
      <c r="H179" s="196"/>
      <c r="I179" s="197"/>
    </row>
    <row r="180" spans="1:9">
      <c r="A180" s="125" t="s">
        <v>118</v>
      </c>
      <c r="B180" s="149" t="s">
        <v>150</v>
      </c>
      <c r="C180" s="150"/>
      <c r="D180" s="150"/>
      <c r="E180" s="8"/>
      <c r="F180" s="121"/>
      <c r="G180" s="192" t="s">
        <v>161</v>
      </c>
    </row>
    <row r="181" spans="1:9">
      <c r="A181" s="125"/>
      <c r="B181" s="161" t="s">
        <v>135</v>
      </c>
      <c r="C181" s="162">
        <v>3</v>
      </c>
      <c r="D181" s="163">
        <v>2</v>
      </c>
      <c r="E181" s="164">
        <v>2000</v>
      </c>
      <c r="F181" s="121">
        <v>68.2</v>
      </c>
      <c r="G181" s="193"/>
    </row>
    <row r="182" spans="1:9">
      <c r="A182" s="125"/>
      <c r="B182" s="161" t="s">
        <v>66</v>
      </c>
      <c r="C182" s="165">
        <v>5</v>
      </c>
      <c r="D182" s="152">
        <v>0</v>
      </c>
      <c r="E182" s="108">
        <v>1200</v>
      </c>
      <c r="F182" s="9">
        <v>0</v>
      </c>
      <c r="G182" s="193"/>
    </row>
    <row r="183" spans="1:9">
      <c r="A183" s="125"/>
      <c r="B183" s="161" t="s">
        <v>55</v>
      </c>
      <c r="C183" s="165">
        <v>2</v>
      </c>
      <c r="D183" s="152">
        <v>0</v>
      </c>
      <c r="E183" s="108">
        <v>100</v>
      </c>
      <c r="F183" s="121">
        <v>0</v>
      </c>
      <c r="G183" s="193"/>
    </row>
    <row r="184" spans="1:9">
      <c r="A184" s="125"/>
      <c r="B184" s="161" t="s">
        <v>67</v>
      </c>
      <c r="C184" s="165">
        <v>1</v>
      </c>
      <c r="D184" s="152">
        <v>0</v>
      </c>
      <c r="E184" s="108">
        <v>100</v>
      </c>
      <c r="F184" s="121">
        <v>0</v>
      </c>
      <c r="G184" s="193"/>
    </row>
    <row r="185" spans="1:9">
      <c r="A185" s="125"/>
      <c r="B185" s="161" t="s">
        <v>49</v>
      </c>
      <c r="C185" s="165">
        <v>3</v>
      </c>
      <c r="D185" s="152">
        <v>0</v>
      </c>
      <c r="E185" s="108">
        <v>1800</v>
      </c>
      <c r="F185" s="121">
        <v>0</v>
      </c>
      <c r="G185" s="193"/>
    </row>
    <row r="186" spans="1:9">
      <c r="A186" s="125"/>
      <c r="B186" s="161" t="s">
        <v>57</v>
      </c>
      <c r="C186" s="165">
        <v>4</v>
      </c>
      <c r="D186" s="152">
        <v>0</v>
      </c>
      <c r="E186" s="108">
        <v>20</v>
      </c>
      <c r="F186" s="121">
        <v>0</v>
      </c>
      <c r="G186" s="193"/>
    </row>
    <row r="187" spans="1:9">
      <c r="A187" s="125"/>
      <c r="B187" s="161" t="s">
        <v>64</v>
      </c>
      <c r="C187" s="165">
        <v>5</v>
      </c>
      <c r="D187" s="152">
        <v>1</v>
      </c>
      <c r="E187" s="108">
        <v>1450</v>
      </c>
      <c r="F187" s="46">
        <v>179.2</v>
      </c>
      <c r="G187" s="193"/>
    </row>
    <row r="188" spans="1:9">
      <c r="A188" s="125"/>
      <c r="B188" s="161" t="s">
        <v>54</v>
      </c>
      <c r="C188" s="165">
        <v>5</v>
      </c>
      <c r="D188" s="152">
        <v>0</v>
      </c>
      <c r="E188" s="108">
        <v>645.1</v>
      </c>
      <c r="F188" s="46">
        <v>0</v>
      </c>
      <c r="G188" s="193"/>
    </row>
    <row r="189" spans="1:9">
      <c r="A189" s="125"/>
      <c r="B189" s="161" t="s">
        <v>52</v>
      </c>
      <c r="C189" s="165">
        <v>2</v>
      </c>
      <c r="D189" s="152"/>
      <c r="E189" s="108">
        <v>100</v>
      </c>
      <c r="F189" s="46">
        <v>0.3</v>
      </c>
      <c r="G189" s="194"/>
    </row>
    <row r="190" spans="1:9">
      <c r="A190" s="90"/>
      <c r="B190" s="157" t="s">
        <v>132</v>
      </c>
      <c r="C190" s="166">
        <f>C189+C188+C187+C186+C185+C184+C183+C182+C181</f>
        <v>30</v>
      </c>
      <c r="D190" s="53" t="s">
        <v>166</v>
      </c>
      <c r="E190" s="17">
        <f>E189+E188+E187+E186+E185+E184+E183+E182+E181</f>
        <v>7415.1</v>
      </c>
      <c r="F190" s="138">
        <f>F189+F188+F187+F186+F185+F184+F183+F182+F181</f>
        <v>247.7</v>
      </c>
      <c r="G190" s="90"/>
    </row>
    <row r="191" spans="1:9">
      <c r="A191" s="90"/>
      <c r="B191" s="167" t="s">
        <v>39</v>
      </c>
      <c r="C191" s="168" t="s">
        <v>170</v>
      </c>
      <c r="D191" s="168" t="s">
        <v>245</v>
      </c>
      <c r="E191" s="169">
        <f>E190+E178+E164+E153+E140+E127+E113+E102</f>
        <v>101698.7</v>
      </c>
      <c r="F191" s="170">
        <f>F190+F178+F164+F153+F140+F127+F113+F102</f>
        <v>5092.5999999999995</v>
      </c>
      <c r="G191" s="90"/>
    </row>
    <row r="192" spans="1:9">
      <c r="A192" s="90"/>
      <c r="B192" s="171" t="s">
        <v>40</v>
      </c>
      <c r="C192" s="168">
        <f>C191+C94</f>
        <v>636</v>
      </c>
      <c r="D192" s="168">
        <f>D191+D94</f>
        <v>234</v>
      </c>
      <c r="E192" s="169">
        <f>E191+E94</f>
        <v>828937.09999999986</v>
      </c>
      <c r="F192" s="18">
        <f>F191+F94</f>
        <v>378870.7</v>
      </c>
      <c r="G192" s="90"/>
    </row>
  </sheetData>
  <mergeCells count="59">
    <mergeCell ref="A103:I103"/>
    <mergeCell ref="A114:I114"/>
    <mergeCell ref="F46:F47"/>
    <mergeCell ref="E46:E47"/>
    <mergeCell ref="D46:D47"/>
    <mergeCell ref="C46:C47"/>
    <mergeCell ref="B46:B47"/>
    <mergeCell ref="A46:A47"/>
    <mergeCell ref="B96:B97"/>
    <mergeCell ref="A96:A97"/>
    <mergeCell ref="G98:G101"/>
    <mergeCell ref="G96:G97"/>
    <mergeCell ref="F96:F97"/>
    <mergeCell ref="E96:E97"/>
    <mergeCell ref="C96:D96"/>
    <mergeCell ref="A85:G85"/>
    <mergeCell ref="D129:D130"/>
    <mergeCell ref="E129:E130"/>
    <mergeCell ref="G131:G139"/>
    <mergeCell ref="A141:I141"/>
    <mergeCell ref="B154:J154"/>
    <mergeCell ref="B142:F142"/>
    <mergeCell ref="G180:G189"/>
    <mergeCell ref="A179:I179"/>
    <mergeCell ref="A95:G95"/>
    <mergeCell ref="A51:G51"/>
    <mergeCell ref="A60:G60"/>
    <mergeCell ref="A62:G62"/>
    <mergeCell ref="A64:G64"/>
    <mergeCell ref="A90:G90"/>
    <mergeCell ref="A128:I128"/>
    <mergeCell ref="F129:F130"/>
    <mergeCell ref="A129:A130"/>
    <mergeCell ref="B129:B130"/>
    <mergeCell ref="C129:C130"/>
    <mergeCell ref="B165:J165"/>
    <mergeCell ref="G142:G152"/>
    <mergeCell ref="G155:G163"/>
    <mergeCell ref="A70:G70"/>
    <mergeCell ref="A72:G72"/>
    <mergeCell ref="A77:G77"/>
    <mergeCell ref="A36:G36"/>
    <mergeCell ref="A39:G39"/>
    <mergeCell ref="A80:G80"/>
    <mergeCell ref="A3:G3"/>
    <mergeCell ref="A5:G5"/>
    <mergeCell ref="A41:G41"/>
    <mergeCell ref="A43:G43"/>
    <mergeCell ref="A8:G8"/>
    <mergeCell ref="A4:G4"/>
    <mergeCell ref="A6:A7"/>
    <mergeCell ref="E6:E7"/>
    <mergeCell ref="F6:F7"/>
    <mergeCell ref="G6:G7"/>
    <mergeCell ref="A30:G30"/>
    <mergeCell ref="A29:B29"/>
    <mergeCell ref="B6:B7"/>
    <mergeCell ref="C6:D6"/>
    <mergeCell ref="G32:G33"/>
  </mergeCells>
  <pageMargins left="0.39370078740157483" right="0" top="0" bottom="0" header="0.31496062992125984" footer="0.31496062992125984"/>
  <pageSetup paperSize="9" scale="60" orientation="landscape" r:id="rId1"/>
  <rowBreaks count="1" manualBreakCount="1">
    <brk id="31" max="8"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Company>Райфо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Керш М</dc:creator>
  <cp:lastModifiedBy>КЕРШМ</cp:lastModifiedBy>
  <cp:lastPrinted>2015-07-21T09:10:17Z</cp:lastPrinted>
  <dcterms:created xsi:type="dcterms:W3CDTF">2011-07-04T07:10:28Z</dcterms:created>
  <dcterms:modified xsi:type="dcterms:W3CDTF">2015-08-12T06:27:36Z</dcterms:modified>
</cp:coreProperties>
</file>