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120" yWindow="60" windowWidth="14595" windowHeight="8295"/>
  </bookViews>
  <sheets>
    <sheet name="Лист1" sheetId="1" r:id="rId1"/>
    <sheet name="Лист2" sheetId="2" r:id="rId2"/>
    <sheet name="Лист3" sheetId="3" r:id="rId3"/>
    <sheet name="Лист4" sheetId="4" r:id="rId4"/>
    <sheet name="Лист5" sheetId="5" r:id="rId5"/>
  </sheets>
  <definedNames>
    <definedName name="_xlnm.Print_Area" localSheetId="0">Лист1!$A$1:$N$88</definedName>
  </definedNames>
  <calcPr calcId="124519"/>
</workbook>
</file>

<file path=xl/calcChain.xml><?xml version="1.0" encoding="utf-8"?>
<calcChain xmlns="http://schemas.openxmlformats.org/spreadsheetml/2006/main">
  <c r="G10" i="1"/>
  <c r="G7" s="1"/>
  <c r="J64"/>
  <c r="J35"/>
  <c r="K64"/>
  <c r="J77"/>
  <c r="I35"/>
  <c r="I64"/>
  <c r="L75"/>
  <c r="L73"/>
  <c r="L70"/>
  <c r="L66"/>
  <c r="L65"/>
  <c r="L62"/>
  <c r="L61"/>
  <c r="L59"/>
  <c r="L58"/>
  <c r="L54"/>
  <c r="L52"/>
  <c r="L51"/>
  <c r="L50"/>
  <c r="L48"/>
  <c r="L46"/>
  <c r="L44"/>
  <c r="L41"/>
  <c r="L40"/>
  <c r="L39"/>
  <c r="L38"/>
  <c r="L37"/>
  <c r="L36"/>
  <c r="L15"/>
  <c r="L11"/>
  <c r="L10"/>
  <c r="G54"/>
  <c r="G79"/>
  <c r="G78"/>
  <c r="G75"/>
  <c r="G73"/>
  <c r="G70"/>
  <c r="G66"/>
  <c r="G65"/>
  <c r="G52"/>
  <c r="G51"/>
  <c r="G48"/>
  <c r="G46"/>
  <c r="G44"/>
  <c r="G42"/>
  <c r="G41"/>
  <c r="G40"/>
  <c r="G39"/>
  <c r="G38"/>
  <c r="G37"/>
  <c r="G36"/>
  <c r="G33"/>
  <c r="G32"/>
  <c r="G31"/>
  <c r="G26"/>
  <c r="G24"/>
  <c r="G18"/>
  <c r="G16"/>
  <c r="G15"/>
  <c r="G11"/>
  <c r="H7" l="1"/>
  <c r="I77"/>
  <c r="H77"/>
  <c r="L77"/>
  <c r="H23" l="1"/>
  <c r="J23"/>
  <c r="I23"/>
  <c r="L23" l="1"/>
  <c r="K72" l="1"/>
  <c r="K80" s="1"/>
  <c r="J72"/>
  <c r="I72"/>
  <c r="H72"/>
  <c r="H64"/>
  <c r="K56"/>
  <c r="H56"/>
  <c r="L56"/>
  <c r="K49"/>
  <c r="J49"/>
  <c r="I49"/>
  <c r="H49"/>
  <c r="L49"/>
  <c r="J7"/>
  <c r="J80" s="1"/>
  <c r="I7"/>
  <c r="I80" s="1"/>
  <c r="L7" l="1"/>
  <c r="L64"/>
  <c r="L72"/>
  <c r="H35"/>
  <c r="H80" s="1"/>
  <c r="L35"/>
  <c r="E72"/>
  <c r="D77"/>
  <c r="E64"/>
  <c r="E35"/>
  <c r="C7"/>
  <c r="E23"/>
  <c r="D72"/>
  <c r="F72"/>
  <c r="F80" s="1"/>
  <c r="D64"/>
  <c r="D49"/>
  <c r="E49"/>
  <c r="D35"/>
  <c r="G21"/>
  <c r="D7"/>
  <c r="E7"/>
  <c r="C77"/>
  <c r="C72"/>
  <c r="C64"/>
  <c r="C56"/>
  <c r="G56" s="1"/>
  <c r="C49"/>
  <c r="C35"/>
  <c r="D23"/>
  <c r="C23"/>
  <c r="D80" l="1"/>
  <c r="E80"/>
  <c r="L80"/>
  <c r="G64"/>
  <c r="G72"/>
  <c r="G77"/>
  <c r="C80"/>
  <c r="G35"/>
  <c r="G49"/>
  <c r="G23"/>
  <c r="G80" l="1"/>
</calcChain>
</file>

<file path=xl/sharedStrings.xml><?xml version="1.0" encoding="utf-8"?>
<sst xmlns="http://schemas.openxmlformats.org/spreadsheetml/2006/main" count="199" uniqueCount="192">
  <si>
    <t>№ п/п</t>
  </si>
  <si>
    <t>тыс.руб.</t>
  </si>
  <si>
    <t>Обеспечение устойчивого развития и повышение эффективности сельского хозяйства</t>
  </si>
  <si>
    <t>Развитие  малого предпринимательства</t>
  </si>
  <si>
    <t>Обеспечение сбалансированности профессионально-квалифицированной структуры спроса и предложения рабочей силы</t>
  </si>
  <si>
    <t>Обеспечение комплексной модернизации муниципальной системы образования, создание условий для обеспечения современного качества образования</t>
  </si>
  <si>
    <t>Повышение эффективности системы организации физкультуры и спорта, создание условий для здорового образа жизни</t>
  </si>
  <si>
    <t>Организация туристических зон</t>
  </si>
  <si>
    <t>Обеспечение общественной безопасности жителей района</t>
  </si>
  <si>
    <t>Обеспечение экологической безопасности жителей района</t>
  </si>
  <si>
    <t>Доступность и комфортность жилья, снижение износа жилфонда</t>
  </si>
  <si>
    <t>Развитие инженерных систем жизнеобеспечения</t>
  </si>
  <si>
    <t>Развитие транспортной системы</t>
  </si>
  <si>
    <t>ВСЕГО:</t>
  </si>
  <si>
    <t>2.</t>
  </si>
  <si>
    <t>4.</t>
  </si>
  <si>
    <t>7.</t>
  </si>
  <si>
    <t>8.</t>
  </si>
  <si>
    <t>10.</t>
  </si>
  <si>
    <t>11.</t>
  </si>
  <si>
    <t>13.</t>
  </si>
  <si>
    <t>14.</t>
  </si>
  <si>
    <t>16.</t>
  </si>
  <si>
    <t>МБ</t>
  </si>
  <si>
    <t>РХ</t>
  </si>
  <si>
    <t>РФ</t>
  </si>
  <si>
    <t>иные</t>
  </si>
  <si>
    <t>Всего</t>
  </si>
  <si>
    <t>Информация о выполненных мероприятиях</t>
  </si>
  <si>
    <t>Кассовые расходы с начала года</t>
  </si>
  <si>
    <t>Руководитель УФиЭ</t>
  </si>
  <si>
    <t>Исполнитель</t>
  </si>
  <si>
    <t>1.</t>
  </si>
  <si>
    <t>Усть-Абаканского района</t>
  </si>
  <si>
    <t>Потылицына Н.А.</t>
  </si>
  <si>
    <t>14</t>
  </si>
  <si>
    <t>Выполнено с начала года % (гр.12/гр.7х100)</t>
  </si>
  <si>
    <t>Подпрограмма "Обеспечение доступности дошкольного образования в Усть-Абаканском районе"</t>
  </si>
  <si>
    <t>Подпрограмма "Школьное питание"</t>
  </si>
  <si>
    <t>Непрерывный мониторинг и прогнозирование угроз безопасности жизни в районе</t>
  </si>
  <si>
    <t>5.</t>
  </si>
  <si>
    <t>Подпрограмма "Реализация национальной образовательной инициативы "Наша новая школа""</t>
  </si>
  <si>
    <t>Керш М.А. 8(390)32-2-18-52</t>
  </si>
  <si>
    <t>Повышение эффективности системы здравоохранения путем повышения доступности и качества медицинской помощи, формирования здорового образа жизни</t>
  </si>
  <si>
    <t xml:space="preserve">план на год </t>
  </si>
  <si>
    <t>Муниципальная                        программа</t>
  </si>
  <si>
    <t xml:space="preserve">Муниципальная программа «Развитие агропромышленного комплекса Усть-Абаканского района и социальной сферы на селе  (2014 - 2020 годы)» </t>
  </si>
  <si>
    <t>Подпрограмма «Развитие подотрасли животноводства, переработки и реализации продукции животноводства»</t>
  </si>
  <si>
    <t>Подпрограмма «Развитие подотрасли растениеводства, переработки и реализации продукции растениеводства»</t>
  </si>
  <si>
    <t>Подпрограмма «Устойчивое развитие сельских территорий»</t>
  </si>
  <si>
    <t>Муниципальная программа «Развитие субъектов малого и среднего предпринимательства в Усть-Абаканском районе на 2014-2020 годы»</t>
  </si>
  <si>
    <t>Муниципальная программа "Развитие  образования  в  Усть-Абаканском районе (2014-2020 годы)"</t>
  </si>
  <si>
    <t>Муниципальная программа «Развитие торговли в Усть-Абаканском районе до 2015 года»</t>
  </si>
  <si>
    <t>Подпрограмма "Патриотическое воспитание"</t>
  </si>
  <si>
    <t>Подпрограмма «Вовлечение молодежи в социальную практику»</t>
  </si>
  <si>
    <t>Муниципальная программа «Культура Усть-Абаканского района (2014-2020 годы)»</t>
  </si>
  <si>
    <t>Подпрограмма «Развитие культурного потенциала Усть-Абаканского района»</t>
  </si>
  <si>
    <t>Подпрограмма "Развитие и модернизация библиотечного дела"</t>
  </si>
  <si>
    <t>Подпрограмма «Развитие клубного дела и поддержка народного творчества»</t>
  </si>
  <si>
    <t>Подпрограмма "Обеспечение сохранности музейного фонда и развитие музеев Усть-Абаканского района"</t>
  </si>
  <si>
    <t>Подпрограмма "Государственная охрана и популяризация объектов культурного наследия (памятников истории и культуры) Усть-Абаканского района)"</t>
  </si>
  <si>
    <t>Подпрограмма  «Развитие архивного дела в Усть-Абаканском районе»</t>
  </si>
  <si>
    <t>Муниципальная программа  "Развитие физической культуры и спорта в Усть-Абаканском районе  (2014 - 2020 годы)"</t>
  </si>
  <si>
    <t>Муниципальная программа«Развитие туризма в Усть-Абаканском районе (2014-2020 годы)»</t>
  </si>
  <si>
    <t>Муниципальная программа «Доступная среда (2014-2020 годы)»</t>
  </si>
  <si>
    <t>Муниципальная программа «Социальная поддержка граждан (2014-2020 годы)»</t>
  </si>
  <si>
    <t>Подпрограмма «Социальная поддержка старшего поколения»</t>
  </si>
  <si>
    <t>Подпрограмма  «Социальная поддержка детей-сирот и детей, оставшихся без попечения родителей»</t>
  </si>
  <si>
    <t>Подпрограмма  «Организация отдыха и оздоровления детей в Усть-Абаканском районе»</t>
  </si>
  <si>
    <t>Создание эффективной системы предоставления социальных услуг для ветеранов и инвалидов. Создание условий для успешной социализации и эффективной самореализации молодежи</t>
  </si>
  <si>
    <t>Повышение общественной и бытовой культуры населения. Совершенствование архивного дела в Усть-Абаканском районе</t>
  </si>
  <si>
    <t>Муниципальная программа "Защита населения и территорий Усть-Абаканского района от чрезвычайных ситуаций, обеспечение пожарной безопасности и безопасности людей на водных объектах (2014-2020 годы)"</t>
  </si>
  <si>
    <t xml:space="preserve">Муниципальная программа «Обеспечение общественного порядка и противодействие преступности в Усть-Абаканском районе  (2014-2020 годы)» </t>
  </si>
  <si>
    <t>Подпрограмма «Профилактика правонарушений, обеспечение безопасности и общественного порядка»</t>
  </si>
  <si>
    <t>Подпрограмма  «Повышение безопасности дорожного движения»</t>
  </si>
  <si>
    <t>Подпрограмма «Профилактика безнадзорности и правонарушений несовершеннолетних»</t>
  </si>
  <si>
    <t>Муниципальная программа  «Развитие системы обращения с отходами производства и потребления на территории Усть-Абаканского района (2014-2020 годы)»</t>
  </si>
  <si>
    <t>Муниципальная программа "Развитие транспортной системы Усть-Абаканского района (2014-2020 годы)"</t>
  </si>
  <si>
    <t xml:space="preserve">Подпрограмма «Дорожное хозяйство» </t>
  </si>
  <si>
    <t>Подпрограмма «Транспортное обслуживание населения»</t>
  </si>
  <si>
    <t>Муниципальная программа «Противодействие незаконному обороту наркотиков, снижение масштабов наркотизации   населения в Усть-Абаканском районе  (2014-2020 годы)»</t>
  </si>
  <si>
    <t xml:space="preserve">Муниципальная программа «Жилище (2014 – 2020 годы)» </t>
  </si>
  <si>
    <t>Подпрограмма  «Обеспечение жильем молодых семей»</t>
  </si>
  <si>
    <t>Подпрограмма «Свой дом»</t>
  </si>
  <si>
    <t>Подпрограмма  «Переселение жителей Усть-Абаканского района из аварийного и непригодного для проживания жилищного фонда»</t>
  </si>
  <si>
    <t>Муниципальная программа "Энергосбережение и повышение энергетической эффективности в Усть-Абаканском районе  (2014 - 2020 годы)"</t>
  </si>
  <si>
    <t xml:space="preserve">Муниципальная программа «Комплексная программа  модернизации и реформирования жилищно-коммунального хозяйства в Усть-Абаканском районе (2014 – 2020 годы)» </t>
  </si>
  <si>
    <t>Подпрограмма «Модернизация объектов коммунальной инфраструктуры»</t>
  </si>
  <si>
    <t>Подпрограмма «Чистая вода»</t>
  </si>
  <si>
    <t>Муниципальная программа «Сохранение и развитие малых сел Усть-Абаканского района до 2015 года»</t>
  </si>
  <si>
    <t>3.</t>
  </si>
  <si>
    <t>6.</t>
  </si>
  <si>
    <t>8.1.</t>
  </si>
  <si>
    <t>8.2.</t>
  </si>
  <si>
    <t>8.3.</t>
  </si>
  <si>
    <t>8.4.</t>
  </si>
  <si>
    <t>8.5.</t>
  </si>
  <si>
    <t>9.</t>
  </si>
  <si>
    <t>12.</t>
  </si>
  <si>
    <t>15.</t>
  </si>
  <si>
    <t>17.</t>
  </si>
  <si>
    <t>18.</t>
  </si>
  <si>
    <t>19.</t>
  </si>
  <si>
    <t>20.</t>
  </si>
  <si>
    <t>20.1.</t>
  </si>
  <si>
    <t>20.2.</t>
  </si>
  <si>
    <t>1.1.</t>
  </si>
  <si>
    <t>1.2.</t>
  </si>
  <si>
    <t>1.3.</t>
  </si>
  <si>
    <t>7.1.</t>
  </si>
  <si>
    <t>7.2.</t>
  </si>
  <si>
    <t>7.3.</t>
  </si>
  <si>
    <t>7.4.</t>
  </si>
  <si>
    <t>7.5.</t>
  </si>
  <si>
    <t>8.6.</t>
  </si>
  <si>
    <t>12.1.</t>
  </si>
  <si>
    <t>12.2.</t>
  </si>
  <si>
    <t>12.3.</t>
  </si>
  <si>
    <t>14.1.</t>
  </si>
  <si>
    <t>14.2.</t>
  </si>
  <si>
    <t>14.3.</t>
  </si>
  <si>
    <t>17.1.</t>
  </si>
  <si>
    <t>17.2.</t>
  </si>
  <si>
    <t>17.3.</t>
  </si>
  <si>
    <t>19.1.</t>
  </si>
  <si>
    <t>19.2.</t>
  </si>
  <si>
    <t>Муниципальная программа "Профилактика заболеваний и формирование здорового образа жизни (2014-2020 годы"</t>
  </si>
  <si>
    <t>Муниципальная  программа "Развитие муниципальной службы в Усть-Абаканском районе на 2013-2015 годы"</t>
  </si>
  <si>
    <t>8.7.</t>
  </si>
  <si>
    <t>Подпрограмма "Укрепление единства российской нации и гармонизация межнациональных отношений в Усть-Абаканском районе"</t>
  </si>
  <si>
    <t>1.Ведется работа по мониторингу аварийных жилых домов.                                                                                                                                                                                                                 2.Ежемесячно в Министерство строительства и ЖКХ Республики Хакасия предоставляются сведения о многоквартирных домах, признанных аварийными и подлежащего сносу в связи с физическим износом в процессе их эксплуатации, расположенных на территории Усть – Абаканского района, на соответствующий период предоставления сведений.</t>
  </si>
  <si>
    <t xml:space="preserve">1.Участие в республиканском национальном празднике «Чыл Пазы"                                                                                                                                 </t>
  </si>
  <si>
    <t>17.4.</t>
  </si>
  <si>
    <t>Подпрограмма "Обеспечение жильем и инфраструктурой граждан, пострадавших в результате ЧС"</t>
  </si>
  <si>
    <t>0</t>
  </si>
  <si>
    <t>Отчет о реализации муниципальных  программ, действующих на территории Усть-Абаканского района за    2015 год.</t>
  </si>
  <si>
    <t xml:space="preserve">1.Подготовка пакета документов по включению в Перечень получателей субсидий на 2015 год;                                                                                                                                                                                                 2.Организация и проведение  сельскохозяйственных ярмарок- выходного дня в  р.п. Усть-Абакан;                                                                                                                                                                                                                                                                                                       3.Участие в республиканской ярмарке «Чыл Пазы».                                                                                                                                                                                                                        4. Проведение конноспортивного праздника, посвященного 70-летию Победы в аале Райков -191,7                                                                                      5.Формирование призового фонда финала республиканских сельских скачек- 30,0                                                                                     6.Подведение итогов соревнования ко Дню работников сельского хозяйства и перерабатывающей промышленности - 160 тыс.руб.         </t>
  </si>
  <si>
    <t>1.Подготовка пакета документов для претендентов – получателей социальных выплат в 2015 году.                                                                                                                                                                                                                                  2. Райковский СДК- текущий ремонт крыши и здания -50,0 т.р.                                                                                                                                                                                               3.Улучшение жилищных условий, граждан, проживающих в сельской местности  10 участников - 11055,1 т.руб. (1051,67 кв.м.) (РБ-1499,1 т.руб.; ФБ -3960,1 т.руб., РХ - 5596)  .</t>
  </si>
  <si>
    <t xml:space="preserve">1. Проведены праздничные концерты, посвященные Новому году, 8 Марта, Масленичные гуляния , День малого села в аале Мохов и д.Ковыльная, д.Заря,  а.Баинов, а. Шурышев и др.
2. Организована раздача вещей и книг- 7 семьям, оказаны социально-психологические услуги-5 семьям, консультации по льготам 30 семьям:                                                                                                                                                                                                                       3. Выездная бригада (библиотека + агитбригада): аал  Баинов, аал Шурышев, д. Салбык, д.Камышовая, д.Камызяк; д.Заря                                                                                                                                                                                                                                                          4. В д.Салбык проведена патриотическая программа, посвященная выводу войск из Афганистана, развлекательная программа «Свистать всех наверх». Каждые выходные проводятся дискотеки для детей и молодежи;                                                                                                                                                                                                                                                                              5. Проходит  диспансеризация населения  в аале Мохов и д.Ковыльная, проведен забор крови для исследования на сахар и холестирин-12 человек;                                                                                                                                                                                                              6. Поощрение детей за успехи в учебе и трудовом обучении- аал Трояков, аал Ах-Хол, ст.Тигей.                                                                                                                                7. В селах Райковского сельского совета прошли поэтические марафоны, антинаркотические акции и акция «Чистый дом»,  марафон "Танцуй пока молодой" к 70-летию Победы.                                                                                                                                                                                                                                                                                                                                                                                                                                                                                         9.В д. Камышовая, д. Камызяк, д. Салбык  пробурены скважины нецентрализованного холодного водоснабжения-156(РХ154,5;РБ-1,56)                                                                                                                                                                                                                10.Для пожилых людей проведен праздник «Троица».                                                                                                                                              11.д.Заря обустройство детской площадки -199,95(РХ197,95;РБ2).  Благоустройство прилегающей территории социально-культурного центра (устройство брусчатки) -250,5 (248;РБ-2,5)
12.Проведено информирование о положении рынка труда: а. Баинов-2 чел., п. Хоных – 5 чел., д. Заря – 1 чел., Уйбат- 4 чел.,  п. им. Ильича-8чел., п. Оросительный 1 чел., Камышовая 1 чел                                                                                                                                      13.В а. Баинов произведено устройство детской площадки - 402,02 (РБ-4;РХ-398)                                                                                                               14.а.Бейка обустройство уличного освещения - 325,1(РХ-321,9;РБ-3,2)                                                                                                                                 15.В аале Шурышев произведено ограждение спортивной площадки- 135,9(РХ-131,2;РБ-4,67)                                                         </t>
  </si>
  <si>
    <t>16.д.Салбык произведено ограждение кладбища - 203,6(РХ-201,6;РБ-2)                                                                                         17.а.Мохов обустройство уличного освещения -197,03(РХ-195,06;РХ-1,97), ограждение кладбища -202,76 (РХ-200,76;РБ-2)</t>
  </si>
  <si>
    <t>1.Консультации по открытию малого бизнеса, субсидированию затрат на приобретения оборудования, субсидирование затрат при лизинге.                                                                                                                                                                                                                   2.Районный конкурс "Предприниматель 2014 года" -54,3 (ценные подарки, цветы)                                                                                   3.Конкурсный отбор для предоставления субсидий субъектам малого и среднего предпринимательства на приобретение оборудования в 2015 году - 1000 (РФ-950;РБ-50)                                                                                                                                      4.Конкурсный отбор для предоставления грантов (субсидий) начинающим субъектам малого предпринимательства на создание и развитие собственного бизнеса в 2015 году - 3000 (РФ- 2780; РБ-220)                                                                                                        5.Праздничный концерт на сумму 13,0                                                                                                                                              6.Оплата за семинар для предпринимателей проведен ООО "Налоги. Бизнес.Право" на сумму 20,6                                                      7.Отбор субъектов малого и среднего предпринимательства для предоставления субсидий в 2015 году, в виде возмещения части затрат при лизинге оборудования - 50(РБ)</t>
  </si>
  <si>
    <r>
      <t>1.Еженедельный мониторинг цен на товары первой необходимости.                                                                                                                                                                                                                                                                                                  2.Проведено 8 ярмарки выходного дня с участием</t>
    </r>
    <r>
      <rPr>
        <sz val="12"/>
        <rFont val="Times New Roman"/>
        <family val="1"/>
        <charset val="204"/>
      </rPr>
      <t xml:space="preserve"> 65</t>
    </r>
    <r>
      <rPr>
        <sz val="12"/>
        <color theme="1"/>
        <rFont val="Times New Roman"/>
        <family val="1"/>
        <charset val="204"/>
      </rPr>
      <t xml:space="preserve"> предпринимателей (реализовано товаров на сумм</t>
    </r>
    <r>
      <rPr>
        <sz val="12"/>
        <rFont val="Times New Roman"/>
        <family val="1"/>
        <charset val="204"/>
      </rPr>
      <t>у 8885,2</t>
    </r>
    <r>
      <rPr>
        <sz val="12"/>
        <color theme="1"/>
        <rFont val="Times New Roman"/>
        <family val="1"/>
        <charset val="204"/>
      </rPr>
      <t xml:space="preserve"> тыс. руб.)-20,0                                                                                                                                                                                             3.Заключено соглашение с Московским потребительским обществом    по субсидированию транспортных расходов по доставке товаров первой необходимости в отдаленные и малые населенные пункты.                                                                                              4.Выездная торговля в малых селах не имеющих стационарных точек торговли -1,0 (РБ)                                                                 </t>
    </r>
  </si>
  <si>
    <t xml:space="preserve">1. Субсидии на возмещение затрат некоммерческой организации -365                                                                                                                                                                         2. Обработка очагов инфекции, приобретение дезинфицирующих средств - 61,4                                                                                                                                   3. Приобретение вакцин и иммунобиологических препаратов - 389,8                                                                                                           4.Благоустройство территории ФаП с.Весеннее, приобретение котла для ФаП - 539,2
</t>
  </si>
  <si>
    <r>
      <t>1.Установка видеонаблюдения в  д/с "Солнышко" - 100,2(РБ), д/с "Ромашка" -125,9 (РБ)                                                                                                                                                                                                                                                                                                      2.Лицензирование д./с Радуга -0,75 т.руб. (РБ)  Осуществление технического и строительного надзора за капитальным ремонтом детского сада "Радуга" - 47,9(РБ)                                                                                                                                                                                                                                                                                                      3.Приобретение оборудования, материальных запасов, установку системы видеонаблюдения, программное обеспечение для д./с «Радуга» р.п. У-Абакан -3618,1(РБ) в т.ч. (приобретение орг.техники- 216,773 т.р., учебно-методическое пособие- 194,336 т.р., оборудование для пищеблока- 352,057 т.р., учебно-наглядное пособие- 1542,446 т.р., мягкий инвентарь - 1194,899 т.р.бытовая техника-117,6                                                                                                                                                                                                                                                                                                                                                                        4.Компенсация части родительской платы за присмотр и уход за ребенком в образовательных организациях-7503,3(РХ) (1505 воспитанников)                                                                                                                                                                                                                                                                                                                            5.Проведение тех.инвентаризации и изготовление тех.паспорта д./с Радуга - 30,0(РБ)                                                                                                                                                                                                                                                                                                                                                                   6.Установка противопожарных дверей д./с Рябинушка -70(РБ),  обследование здания МБДОУ "ДС "Рябинушка" с выдачей технического заключения о состоянии строительных конструкций- 187,5 (РБ)                                                                                                                                                                                                                                                                                                                                    7.Субсидии на выполнения муниципального задани</t>
    </r>
    <r>
      <rPr>
        <b/>
        <sz val="12"/>
        <rFont val="Times New Roman"/>
        <family val="1"/>
        <charset val="204"/>
      </rPr>
      <t>я -50248,1 т.р.:</t>
    </r>
    <r>
      <rPr>
        <sz val="12"/>
        <rFont val="Times New Roman"/>
        <family val="1"/>
        <charset val="204"/>
      </rPr>
      <t xml:space="preserve">                                                                                                                                                                                                                                                                                         </t>
    </r>
    <r>
      <rPr>
        <b/>
        <sz val="12"/>
        <rFont val="Times New Roman"/>
        <family val="1"/>
        <charset val="204"/>
      </rPr>
      <t>-средства РБ- 25752,1т.р.</t>
    </r>
    <r>
      <rPr>
        <sz val="12"/>
        <rFont val="Times New Roman"/>
        <family val="1"/>
        <charset val="204"/>
      </rPr>
      <t xml:space="preserve">, из них: оплата труда 14310,8 т.р., услуги связи 163,9 т.р., транспортные услуги 121,1т.р., коммунальные услуги 8103,2 т.р., услуги по сод. имущества 1132,1 т.р., прочие услуги 997 т.р., прочие расходы 530,6 т.р.,  приобретение мат.запасов 351,8 т.р., приобретение основных средств 41,6.                                                                                                                                                                                                                                                                                                                            </t>
    </r>
    <r>
      <rPr>
        <b/>
        <sz val="12"/>
        <rFont val="Times New Roman"/>
        <family val="1"/>
        <charset val="204"/>
      </rPr>
      <t>-средства Р</t>
    </r>
    <r>
      <rPr>
        <sz val="12"/>
        <rFont val="Times New Roman"/>
        <family val="1"/>
        <charset val="204"/>
      </rPr>
      <t xml:space="preserve">Х - </t>
    </r>
    <r>
      <rPr>
        <b/>
        <sz val="12"/>
        <rFont val="Times New Roman"/>
        <family val="1"/>
        <charset val="204"/>
      </rPr>
      <t>68434,8 т.р</t>
    </r>
    <r>
      <rPr>
        <sz val="12"/>
        <rFont val="Times New Roman"/>
        <family val="1"/>
        <charset val="204"/>
      </rPr>
      <t xml:space="preserve">., из них: на оплату труда 63302,2 т.р., услуги связи 5132,6 т.р.                                                                                                                                                              8.Выполнение проектно-изыскательных работ и проведение экспертиза ПСД на строительство д./сада- в с. Зеленое -745,4(РБ) 9. Установка тревожной кнопки д./с "Рябинушка" -0,6 (РБ)                                                                                                                            10.Капитальный ремонт здания д/с «Родничок» для открытия 20 доп. мест - 24,91(РБ) 2466,05(РХ).                                                11.Ремонт уличного освещения на территории д/сада "Рябинушка" - 43,5(РБ) Приобретение оборудования, твердого и мягкого инвентаря для открытия доп.групп. - 15,1 ( РБ), 1485(РХ)                                                                                                                             12. Приобретение оборудования, твердого и мягкого инвентаря для открытия доп.групп:д/с Родничок  -6,0(РБ), 594 (РХ)                                                                                                                                                                          </t>
    </r>
  </si>
  <si>
    <t xml:space="preserve">13. Установка противопожарных дверей д/с Радуга -27,0 т.руб. (МБ); испытание пожарных лестниц, кранов-23,367(РБ); Проверка огнезащитной обработки кровли - 34,35 (РБ); Знаки, журналы - 10,82 (РБ); Огнетушители, пожарные рукава - 16,65 (РБ); огнезащитная обработка кровли д/с "Радуга" - 94,5(РБ)                                                                                                                             14. Замена входных и межэтажных деревянных дверей д/с "Аленушка" - 12,7 (РБ) 15.                                  </t>
  </si>
  <si>
    <t xml:space="preserve">1.Государственная аккредитация (госпошлина-120(РБ)                                                                                                                                                                                                                                                                                        2.Участие школьников во всероссийских, межрегиональных олимпиадах, научно-практических конференциях, спортивных соревнованиях - 73,5 (РБ) (поездка в г. Красноярск спортсменов МБОУ "Доможаковская СОШ" транспортные расходы - 22,1 т.р., поездка в г.Щелково на соревнования по мини-футболу (суточные-1,1 т.р., транспортные расходы -38,3 т.р., питание -12,0)                                                                                                                                                                                                                                                                                                                                                                                  3.Оплата труда руководителям спортивных секций -573,8 т.р., из них: 39,3(РБ) ; 534,5 (РХ)                                                                                                                                                                                                                                                                                                         4.Ремонт кровли спортивного зала  У-Абаканская СОШ (корпус 2) - 118,6(РБ), Усть-Бюрская СОШ- 1035,9(РБ)                                                                                                                                                                            5. Спортивное оборудование и спортивный инвентарь для спорт. залов 105,7т.р. в т.ч. 5,7(РБ); 100 (РХ)                                                                                                                                                                                                                                                                                                          6.Разработка ПСД и экспертизы сметы на  капитальный ремонт спортивных залов Московская СОШ (РБ) - 52,0 т.р.; У-Абаканская СОШ (РБ)- 52т.р.,Калининская СОШ- 72(РБ)                                                                                                                                                                                   7. Установка противопожарных дверей Чарковская СОШИ - 25,4(РБ),  В-Биджинская СОШ - 50,0 т.р.; Расцветская СОШ - 75,0  Над/с "Росток" - 150,0; Доможаковская СОШ - 77,0 т.р.                                                                                                                                                                     8.Проверка качества огнезащитной обработки деревянных конструкций - 59,99 т.р.(РБ), из них: Красноозерная ООШ - 6,0; У-Ташебинская НОШ - 3,0 т.р.;У-Абаканская СОШ - 15,0 т.р., В-Биджинская СОШ - 4,0 т.р., Росток - 5,6 т.р., Сапоговская СОШ - 3,0 т.р., ДДТ - 5,0 т.р., СКШИ - 4,4 т.р.(МБ), Росток - 5,5 т.р., Опытненскя СОШ - 3,5 т.р., Доможаковская СОШ - 4,992 т.р.                                                                                                                                                                                   9. Обработка кровли огнезащитным составом-90,1(РБ), в т.ч.: Усть-Абаканская СКШИ - 39,1; У-Абаканская СОШ - 8,4 т.р., Чарковская СОШ - 2,1 т.р., пожарные знаки, рукава- 40,56 т.р.                                                                                                                                                                                                                                   10. Приобретение огнетушителей -97,1(РБ) в т.ч.:Чарковская СОШИ - 19,6; Красноозерная ООШ- 4,9; У-Ташебинская НОШ -3,1; У-Бюрская СОШ-11,4 т.р.,У-Абаканская СОШ - 6,5 т.р., В-Биджинская СОШ - 1,7 т.р., Весенненская СОШ - 3,0 т.р., Доможаковская СОШ - 7,8 т.р., Райковская СОШ  - 1,2 т.р., У-Бюрская СОШ - 8,26 т.р., СКШИ - 3,182 т.р. (МБ); Чарковская СОШИ-0,068 т.р., Чапаевская ООШ - 6,79 т.р., У-Абаканская СОШ - 6,3 т.р., Ташебинская НОШ - 3,05 т.р., Расцветская СОШ - 10,24 т.р.                                                                                                                                                                                 11.Устройство приточно-вытяжной вентиляции в пищеблоке У-Бюрская СОШ - 37,5т.р. (РБ)                                                                                                                                        12. Установка тревожной кнопки Ташебинская НОШ - 0,55 т.руб. (РБ)                                                                                                                                                                                  13. Обучение и аттестация кочегаров 26,7 т.р. (Весенненская СОШ, Райковская СОШ, Сапоговская СОШ, Ташебинская НОШ, Чарковская СОШИ)                                                                                                                                                                                                                                                                                              </t>
  </si>
  <si>
    <t xml:space="preserve">14.Ремонт системы водоснабжения У-Абаканская СОШ (корпус 1) - 20,4 т.р.(РБ)                                                                                                                                                                                                                                                                                                     15.Ремонт котла Весенненская СОШ- 48 т.р. (РБ)                                                                                                                                                                                                                                                                                                                          16.Субсидии на выполнение муниципального задания в образовательных организациях:                                                                                                                                        из средств РБ-60350,5 т.р., в т.ч: оплата труда 7543,4 т.р., услуги связи 231,2 т.р., транспортные услуги 2744,8 т.р., коммунальные услуги 30279,7 т.р., услуги по содержанию имущества 6865,5 т.р., прочие услуги 3490,9 т.р., прочие расходы 844,5 т.р., приобретение основных средств 155,5 т.р., приобретение материальных запасов 8194,3 т.р.                                                                                                                                                                                                                                                                                ,5 приобретение материальных запасов 1746,3т.р., приобретение основных средств-765,5                                                                                                                                                                                                                                                                                              17.Субсидии на выполнение муниципального задания в организациях предоставляющих дополнительное образование детям: из средств РБ - 10421,2 т.р., в т.ч: оплата труда 9148,1 т.р.,  услуги связи 25,5 т.р.,  коммунальные услуги982,6 т.р., услуги по сод.имущества 61,0т.р., прочие услуги 74,4 т.р., прочие расходы 88,3 т.р., приобретение материальных запасов 41,3т.р.  18.Лицензирование образовательной деятельности (госпошлина) - 14,75 (РБ)                                                                                                                                            19.Поддержка молодых специалистов: - материальная поддержка - 49,98 т.руб. (РБ)                                                                          20.Повышение квалификации педагогов - 14,04(РБ)                                                                                                                        21.Разработка проектного решения по устройству шатровой кровли спортзала В-Биджинская СОШ- 50,0 т.р.                                      22.Оборудование школьных автобусов цифровыми тахографами Опытненская СОШ, Райковская СОШ, Расцветская СОШ, Управление образования - 204,8 т.руб. (РБ)                                                                                                                                          23.Установка АУПС : СКШИ - 40,0 т.р, У-Абаканская СОШ - 208,09 т.р., В-Биджинская СОШ - 50,0 т.р., Опытненская СОШ - 80,0 т.р., Райковская СОШ - 75,0 т.р., ДДД -70,0 т.р. (МБ), Весенненская СОШ - 72,906 т.р.                                                                                                                                                                          24.материальные запасы для противопожарной безопасности В-Биджинская СОШ - 1,7 т.руб., Росток - 4,2 т.руб., У-Бюрская СОШ - 2,0 т.руб.                                                                                                                                                                                                                            25.приобретение оборудования и инвентаря для медицинских кабинетов Сапоговская СОШ -20,0 т.руб., Чапаевская СОШ - 76,70 т.руб., Московская СОШ - 8,5 т.руб., В-Биджинская СОШ - 10,2 т.руб.                                                                                                           26.установка систем видеонаблюдения Ташебинская НОШ - 50,0 т.руб. (МБ), СКШИ- 74,873 т.руб., Чапаевская ООШ - 105,456 т.руб.,                                                                                                                                                                                                27.ремонт электрооборудования и электропроводки Сапоговская СОШ - 12,703 т.руб.                                                                                  28.Капитальный ремонт кровли У-Абаканская </t>
  </si>
  <si>
    <t xml:space="preserve">СОШ (корпус1) - 7,6566 т.руб. (МБ), -754,2 т.руб.(РБ); У-Бюрская СОШ - 800,0 т.руб. (МБ), -1000,0 т.руб. (ФБ) 29.Капитальный ремонт туалетов Усть-Бюрская СОШ - 23,0303 т.руб. (МБ); 27,373 (РБ)                                                                                                                          30.Капитальный ремонт теплотрассы Райковская СОШ - 3,53535 т.руб. (МБ) 350,0 т.руб. (РБ)                                                                                                              31.Ремонт учебных кабинетов:Ремонт системы водоснабжения Опытненская СОШ - 213,58 т.руб. (МБ): У-Абаканская СОШ (корпус 2) -20,351 т.руб.(МБ)                                                                                                                                                                                                               32.Усть-Бюрская СОШ СП ДС Елочка Разработка ПСД и экспертизы сметы на  капитальный ремонт здания 162,92                                                                                                                                                                      33.Ташебинская НОШ оснащение для открытие доп.групп - 6,0 т.руб.(МБ); 594,0 т.руб. (ФБ); Солнечная СОШ (Курганная НОШ) оснащение для открытие доп.групп - 3,002 т.руб.(МБ); 297,0 т.руб. (ФБ); Чапаевская ООШ оснащение для открытие доп.групп - 544,8737 т.руб.(МБ), 1956,61 т.руб. (ФБ )                                                                                                                                                                                                  34.Капитальный ремонт: Ташебинская НОШ для открытия доп.групп (20 чел.) - 14,2998 т.руб.(МБ); 1415,67 т.руб. (ФБ);Солнечная СОШ для открытия доп.групп (10 чел.) - 3,972 т.руб.(МБ); 393,18 т.руб. (ФБ)                                                                                                                  35.ПСД санитарно-защитной зоны скважины МБОУ "Калининская СОШ " - 40,0 т.руб. (МБ)                                                                    36.Экспертиза сметы на капитальный ремонт здания 51,35449 т.руб. (МБ)                                                                                             37.Покупка здания детского сада для открытия дополнительных групп Чапаевская ООШ - 270,51 т.руб. (МБ) 17609,49 т.руб. (ФБ)                                                                                                                                                                                                                                38.Замена входных и межэтажных деревянных дверей Опытненская СОШ - 50,0 т.руб.(МБ) 39.Составление паспорта на водозаборную скважину Чапаевская ООШ -23,492 т.руб. (МБ) </t>
  </si>
  <si>
    <t>1.Оказание социальной поддержки по обеспечению питанием детей предшкольного возраста и обучающихся 1–4 классов. Школьное питание (РХ)- 2284,2  тыс.руб. (1927чел.)  Питание дотационное (РБ) -1743,9 тыс.руб. (1916 чел.)                                                                                                                                                           Бесплатное питание (РБ)-237,2 тыс.руб. (189 чел.)</t>
  </si>
  <si>
    <t xml:space="preserve">1.Организация работы Молодежного ресурсного центра - 904,9 т.р. (РБ), из них: оплата труда - 849,8 т.руб., услуги связи - 38,4  прочие расходы - 3,9 т.руб., услуги по сод.имущества (РБ) - 2,2 т.руб.,прочие услуги (РБ) - 10,6 т.руб.                                                                                                                                                                                                             2.Реализация проектов по содействию трудоустройству и временной занятости молодежи  (РБ) - 10,1 т.р., благоустройство территории -5 т.р.                                                                                                                                                                                         3.Подготовка к празднованию 9 Мая -15,0 т.р. (георгиевская лента, свечи, ГСМ)                                                                                                                         4.Организация работы с детьми и молодежью по месту жительства (продукты питания, ГСМ), акция "подарок в каждый дом" для детей инвалидов-5,3т.р.                                                                                                                                                                                 5.Формирование здорового образа жизни, акция по профилактике  правонарушений (буклеты, листовки.канц.товары, баннер)-10 т.р.                                                                                                                                                                                                   6.Развитие молодежных движений в районе (ГСМ, питание-5, подарки-5)-10 т.р.                                                                                      7.Поддержка талантливой и способной молодежи- 8 т.р.(призы-7.3; оформление мероприятий-0,7)                                                                             8.Реализация мероприятий по развитию молодежных контактов - 3 т.р.                                                                                                                9.Профессиональное самоопределение школьников проведение итогов конкурса "Моя профессия"-10 т.р.                                                                  10.Районные конкурсы, фестивали, слеты талантливой молодежи -20 т.р.(ГСМ, питание, оформление мероприятия)                                                                                                                                                                   11.Поддержка деятельности молодежных и детских общественных объединений  (ГСМ, продукты, оформление)                                                                                                                                           12.Районная спартакиада молодежи допризывного возраста 1,6 т.р.. оформление мероприятий, 21,0 т.р. призы и подарки, почтовые услуги- 0,6 т.р.                                                                                                                                                                </t>
  </si>
  <si>
    <t>1.Финал районного конкурса юных талантов «Зажги свою звезду» - 9,5 т.р.                                                                                                                                                            2.Конкурс музеев и музейных комнат «Ожили в памяти мгновенья» -5 т.р.( награждение победителей в канун празднования 70-летия ВОВ)                                                                                                                                                                                                                   3.Физкультурно-оздоровительная работа в образовательных учреждениях-2 т.р.(награждение участников соревнований по картингу)                                                                                                                                                                                                                              4.Муниципальная акция «Георгиевская ленточка» - 2 т.р.                                                                                                                                                                                      5.Организация и проведение районных мероприятий патриотической направленности среди населения- 19,9 т.р. (баннеры к 9 Мая)                                                                                                                                                                                                                        6.Муниципальная акция «Вечный огонь памяти» -1,5 ГСМ)                                                                                                                                                                                    7.Муниципальная акция «И помнит мир спасенный» (изготовление сувенирной продукции 1,5)                                                                                                                                                                     8.Проведение военно-спортивной игры "Зарница" МБ - 23,0 т.руб. (ГСМ и продукты питания)                                                                                                                                 9.Военно-полевые сборы старшеклассников - 29,9 т.руб. (ГСМ и продукты питания)                                                                                                                                             10.Республиканская военно-спортивная игра «Победа» - 2 т.р.                                                                                                                                                                                               11.Грантовый фонд для реализации социально значимых проектов патриотической направленности -13,4 т.р. (футболки, банданы )                                                                                                                                                                                            12.Конкурс слайдовых презентаций «Отечества достойные сыны»-3 т.р. (Баннер, призы, оформление)                                             13.Районный конкурс творческих работ «Письмо неизвестному солдату» -1,5                                                                         13.Муниципальная акция «Вечный огонь памяти» -1,5 14.Формирование патриотического движения среди детей и молодежи-2 т.р.</t>
  </si>
  <si>
    <t xml:space="preserve">1.Празднование Дня работников культуры -20;                                                                                                                                                                                                                                          2.Проведение районных мероприятий согласно календарного плана -154,1 т.р. в том числе («Чыл Пазы»-  ГСМ-1,0; продукты, хоз.товары-19,0; проезд на конкурс -3,5;сценические костюмы - 36,5; «Уртун Тойы»-35,0(ГСМ-5,0 продукты, разовая посуда, хоз.товары,формление-30,0); конкурсы, фестиваль-14,4 (оформл.мероприятий); проведение новогодних праздников-15,4;
проезд на конкурс-18,6; 185-ая годовщина аалуДоможаков (8,0 подарок)                                                                                                                                                                                                                                   3.Мероприятия в рамках проведения праздника «День Победы» -299,6 т.р. (призы, цветы -71,3; сценические костюмы, солдатские сапоги, ремни -118,4; оформление мероприятия /шары, цветы, ткань/, ГСМ, продукты, хоз. материалы- 109,9).                                                                                                                                                                                                                                                                 4.Субсидии на выполнение муниципального задания - 9940,2 т.р. в т.ч.(з/пл. 6966; начисления на з/пл.665,5; услуги связи 97,2; коммунальные услуги 1686,2; обслуживание имущества 271,8; пеня 53,9; гсм-56,7; оформление мероприятий -35,2; курсы повыш.-31,8; создание сайта-9,1; суд.издержки-15,0; госпошлина -4,0;  стенды-11,4; канц. и хоз. товары-56,6; зап.части на авто-20,2                                                                                                                                                                                                       5.Приобретение аппаратуры и музыкальных инструментов -272,5(РБ-30 РХ-68,4 РФ-174,1)(пианино, гитара) 
</t>
  </si>
  <si>
    <t xml:space="preserve">1.Субсидии  на выполнение муниципального задания: 13925,9 т.р.(РБ) из них: (з/пл. 11461,4; нач. на з/пл. 1122,8; усл.связи 373,8; ком.усл 456,3; обслуж.им-ва 199,1; подписка 168,7; пеня, госпошлина -41,2; оформление мероприятия «Открытие года литературы»- 8; огнетушители 2,0; книги-30,0; баннеры-8,2; уголь-52,5; канц.тов-1.9 )                                                                                                                                                                                                                                                                                                                                                               2.Подписка на периодические издания -200 т.р.                                                                                                                                                                                                    3.Оборудование для библиотеки -100 т.р. (РФ), из них: (дверь -11,6, выставочная ветрина -18,6; зеркальная камера -31,1; вебкамера-2,4; стеллажи - 36,3)                                                                                                                                                                        4.Капитальный ремонт библиотек-58,7 (бурение скважины для питьевой воды)                                                                           5.Приобретение формуляров - 1 т.р.                                                                                                                
6.Проведение мероприятий, направленных  на популяризацию чтения в Усть-Абаканском районе - 6т.р.(оформление)                                                                                                                                                                      7.Летняя программа чтения-5 т.р. (игры, канц.товары, подарки) 
</t>
  </si>
  <si>
    <t xml:space="preserve">1.Районные выставки-конкурсы прикладного творчества «Веселое рождество», «Как хорошо на свете без войны», «Радуги ремесел», «Герои сказок», "Смело по зебре шагая"                                                                                                                                                                                                                                                   2.Проведение разножанровых фестивалей и конкурсов: «Ледяная викторина»,» В гостях у Зимы»,    « Мы вращаем землю по творчеству Высоцкого В.С.», «Ни кто не забыт, ничто не забыто», «Мы за здоровый образ жизни»,  конкурс «День пожилого человека» - 29 т.р., из них: (7,0- подарки, 22,0- сценические костюмы)                                                                                                                                                                                                                                                                                                                                                                                 3.Участие творческих коллективов в республиканских, региональных, Всероссийских конкурсах и фестивалях (Фестиваль-конкурс «Сибирская глубинка» г.Красноярск ансамбль «Добро»)  
                     </t>
  </si>
  <si>
    <t xml:space="preserve">1. Подготовка Мемориала к празднованию 9 Мая -40 т.р., в т.ч. (баннеры, вывеска,  рамки для герба -14,8; изготовление путеводителя по мемориалу -25,2)
2. Обеспечение деятельности подведомственного учреждения-349,3 т.р. в т.ч.(з/плата 213,9; нач.на з/пл. 23,7; усл.связи 6,6; пеня -1; ремонт мемориала-41;  противоклещевая обработка -5,6; охрана вечного огня -12; повышение квалификации -10,2; стройматериалы для мемориала -10,9; рассада - 5; хоз. и канц. товары -9,4; пеня -2,8; земля -3,7; хол.вода 4,5)                                                                            
3.Подготовка к проведению праздничных мероприятий, посвященных Дню Победы-299,9 т.р. (подарки ветеранам -63; баннеры - 36,9; праздничный Салют -200)                                                                                                                                                                                                                                                                                                              4. Изготовление георгиевской ленты, подготовка дополнительных списков участников ВОВ -45                                                                                                                                                 5.Ремонтно-реставрационные работы монументально-скульптурных элементов-126 (перенос танка) </t>
  </si>
  <si>
    <t xml:space="preserve">1. Подготовка и организация 30 экскурсий  по объектам культурно-исторического наследия Усть - Абаканского района, изготовление раздаточного материала -10                                                                                                                                                                                                                                                  2. Изготовлены буклеты и календари "Музей Салбык" -10                                                                                                                                                                                                   3.Акарицидная обработка территории музея "Древние курганы Салбыкской степи" - 15 т.р. (противоклещевая обработка)  4.Участие Усть – Абаканского района  в Международных выставках-ярмарках: «Интурмаркет» г. Москва, "Енисей" в г. Красноярске, "Путешествие и туризм"  в г. Новосибирске.                                                                                      </t>
  </si>
  <si>
    <t xml:space="preserve">1. Исполнение запросов социально-правового характера и имущественных запросов граждан.                                                2.Перемещение металлических стеллажей в архивохранилище, их установка и укрепление - 10                                                                                              3. Приобретение дополнительных конструкций для наращивания архивных шкафов - 49,2                                                                    4.Приобретение первичных средств хранения (архивные короба,папки) - 9,8                                                                                                                                     </t>
  </si>
  <si>
    <r>
      <t>1.Субсидии  на выполнение муниципального задания:</t>
    </r>
    <r>
      <rPr>
        <b/>
        <sz val="12"/>
        <rFont val="Times New Roman"/>
        <family val="1"/>
        <charset val="204"/>
      </rPr>
      <t xml:space="preserve"> 14563,2</t>
    </r>
    <r>
      <rPr>
        <sz val="12"/>
        <rFont val="Times New Roman"/>
        <family val="1"/>
        <charset val="204"/>
      </rPr>
      <t xml:space="preserve">  в т.ч. (з/пл. 12040; суточные -20; нач. на з/пл.-1125,7; услуги связи -49,4; проезд в команд.-10; коммунальные услуги - 663,2);  </t>
    </r>
    <r>
      <rPr>
        <b/>
        <sz val="12"/>
        <rFont val="Times New Roman"/>
        <family val="1"/>
        <charset val="204"/>
      </rPr>
      <t>272,8</t>
    </r>
    <r>
      <rPr>
        <sz val="12"/>
        <rFont val="Times New Roman"/>
        <family val="1"/>
        <charset val="204"/>
      </rPr>
      <t xml:space="preserve"> , в т.ч. (обсл. приборов учета-38,4;Обслуж. «тревожная кнопки» -14,4;Шиномонтаж-1,4;Диагностика авто-0,7 гидровлич.испытания-11,0; обслуживание  ППБ-14,0; обслуживание электрооборуд.-65,9;  диагностика объектов-127,0). </t>
    </r>
    <r>
      <rPr>
        <b/>
        <sz val="12"/>
        <rFont val="Times New Roman"/>
        <family val="1"/>
        <charset val="204"/>
      </rPr>
      <t>146,4</t>
    </r>
    <r>
      <rPr>
        <sz val="12"/>
        <rFont val="Times New Roman"/>
        <family val="1"/>
        <charset val="204"/>
      </rPr>
      <t xml:space="preserve">, в т.ч.(прожив.в команд.7,9; установка тахографа-39,5; предрейсовый м/о-14,9; мед.осм.сотрудников-57,8; обуч.водителя-0,7;курсы повыш.-7,2; противклещ.обработка-5,6; взнос за участие в меропр.-12,8. </t>
    </r>
    <r>
      <rPr>
        <b/>
        <sz val="12"/>
        <rFont val="Times New Roman"/>
        <family val="1"/>
        <charset val="204"/>
      </rPr>
      <t xml:space="preserve">57,1, </t>
    </r>
    <r>
      <rPr>
        <sz val="12"/>
        <rFont val="Times New Roman"/>
        <family val="1"/>
        <charset val="204"/>
      </rPr>
      <t>в т.ч</t>
    </r>
    <r>
      <rPr>
        <b/>
        <sz val="12"/>
        <rFont val="Times New Roman"/>
        <family val="1"/>
        <charset val="204"/>
      </rPr>
      <t>. (</t>
    </r>
    <r>
      <rPr>
        <sz val="12"/>
        <rFont val="Times New Roman"/>
        <family val="1"/>
        <charset val="204"/>
      </rPr>
      <t xml:space="preserve">госпошлина, пеня-32,7; призы-24,4); 196,6,запчасти на авто. ГСМ.                                                                                                                                                                                                                                                                                                                                                             2.Проведение районных массовых физкультурно-оздоровительных и спортивных мероприятий - 82,5 (соревнования по наст. теннису, волейболу, шахматам, хоккею с мячом, мини-футболу- 18т.р.; скачки посвященные 9 мая-20,0; турнир ветеранов футбола, спортивные мероприятия в честь Дня ВДВ, дня физкультурника, районный турнир по футболу в а.Доможаков. Районная спартакиада молодежи допризывного возраста-1,3; турнир по боксу-23,2).                                                                                                                                                                                                                                                                                                   3.Участие в республиканских и российских соревнованиях- 69,0 в т.ч.(финальный этап всероссийских соревнований по хоккею с мячом-20,0; Первенство России по гиревому спорту-7,4; Взнос за соревнования глав /республика/ - 5,5; Республиканский финал по футболу на приз Правительства РХ «Олимпийские надежды»-2,5 /ГСМ/; 4,9 /призы/, 3,8/гсм/:  
Турнир ветеранов футбола с. Аскиз Чемпионат РХ по футболу.Кубок РХ по мини-футболу среди ветеранов.Турнир по хоккею на Приз Главы района-24,9)
4.Строительство универсального спортивного зала - 6043,0                                                                                                                      5.Повышение квалификации тренеров и иных специалистов-4                                                                                                                  6.Страхование членов сборной района - 15,0                                                   </t>
    </r>
    <r>
      <rPr>
        <sz val="12"/>
        <color rgb="FFC00000"/>
        <rFont val="Times New Roman"/>
        <family val="1"/>
        <charset val="204"/>
      </rPr>
      <t xml:space="preserve"> 
</t>
    </r>
    <r>
      <rPr>
        <sz val="12"/>
        <color theme="3" tint="0.39997558519241921"/>
        <rFont val="Times New Roman"/>
        <family val="1"/>
        <charset val="204"/>
      </rPr>
      <t xml:space="preserve">
</t>
    </r>
    <r>
      <rPr>
        <sz val="12"/>
        <rFont val="Times New Roman"/>
        <family val="1"/>
        <charset val="204"/>
      </rPr>
      <t xml:space="preserve">
</t>
    </r>
  </si>
  <si>
    <t xml:space="preserve">1.Субсидии  на выполнение муниципального задания: 972,6 т.р., в т.ч.(551,4 заработная плата,  41,0 начисления на з/плату; 6,6 услуги связи; 9,9 тех. обслуживание автомобиля; 177,8 ( услуги водителя -250,1; страховка авто-2,7); 4,2 государственная пошлина; 99,2 -ГСМ; 10,2 - видеорегистратор).                                                                                                                                                                                                      2.Участик в выставках: "Енисей" (г.Красноярск); "Мир туризма" (г.Новосибирск); "Интурмаркет" (г.Москва).                                        3.Участие в V Международном культурно-туристическом форуме -5,6                                                                                                        </t>
  </si>
  <si>
    <r>
      <t>1. Оказание поддержки Усть-Абаканскому обществу инвалидов для осуществления их уставной деятельности -</t>
    </r>
    <r>
      <rPr>
        <b/>
        <sz val="12"/>
        <rFont val="Times New Roman"/>
        <family val="1"/>
        <charset val="204"/>
      </rPr>
      <t>360,0</t>
    </r>
    <r>
      <rPr>
        <sz val="12"/>
        <rFont val="Times New Roman"/>
        <family val="1"/>
        <charset val="204"/>
      </rPr>
      <t xml:space="preserve">т.р., из них: 3/плата- 236,5 т.р.; подоходный налог-40,9 т.р.; отчисления от ФОТ- 80,6 т.р., услуги банка-0,5; услуги связи-1,5                                                                                                                                                                             2. Проведение культурно-массовых  мероприятий - </t>
    </r>
    <r>
      <rPr>
        <b/>
        <sz val="12"/>
        <rFont val="Times New Roman"/>
        <family val="1"/>
        <charset val="204"/>
      </rPr>
      <t>19 т</t>
    </r>
    <r>
      <rPr>
        <sz val="12"/>
        <rFont val="Times New Roman"/>
        <family val="1"/>
        <charset val="204"/>
      </rPr>
      <t>.р. (проведение отчетно-выборной конференции - 10,0; проведение межрайонного фестиваля "Встреча друзей" - 9.0)                                                                                                                                                                                                                                                                                                                                                                      3. Оказание информационных услуг инвалидам -</t>
    </r>
    <r>
      <rPr>
        <b/>
        <sz val="12"/>
        <rFont val="Times New Roman"/>
        <family val="1"/>
        <charset val="204"/>
      </rPr>
      <t xml:space="preserve">5 </t>
    </r>
    <r>
      <rPr>
        <sz val="12"/>
        <rFont val="Times New Roman"/>
        <family val="1"/>
        <charset val="204"/>
      </rPr>
      <t xml:space="preserve">т.р. (изготовление фотографий для оформления альбомов - 4.7;  подписка газеты "Русский инвалид" - 0.3)                                                                                                                                                                                              4.Обустройство к пандусу перил и замена входных дверей в ДК им. "Ю. А. Гагарина" - </t>
    </r>
    <r>
      <rPr>
        <b/>
        <sz val="12"/>
        <rFont val="Times New Roman"/>
        <family val="1"/>
        <charset val="204"/>
      </rPr>
      <t>200</t>
    </r>
    <r>
      <rPr>
        <sz val="12"/>
        <rFont val="Times New Roman"/>
        <family val="1"/>
        <charset val="204"/>
      </rPr>
      <t xml:space="preserve"> т.р., из них: 60 (РБ);140(РФ)                                                                                                                                                                     5.Проведение спортивных мероприятий -</t>
    </r>
    <r>
      <rPr>
        <b/>
        <sz val="12"/>
        <rFont val="Times New Roman"/>
        <family val="1"/>
        <charset val="204"/>
      </rPr>
      <t xml:space="preserve">3 </t>
    </r>
    <r>
      <rPr>
        <sz val="12"/>
        <rFont val="Times New Roman"/>
        <family val="1"/>
        <charset val="204"/>
      </rPr>
      <t>(по настольному теннису - 0.8;  районная спартакиады - 1.8;  участие в республиканских соревнованиях по легкой атлетике- 0.4)                                                                                                                                                                                 6. Мероприятие, посвященное декаде инвалидов -</t>
    </r>
    <r>
      <rPr>
        <b/>
        <sz val="12"/>
        <rFont val="Times New Roman"/>
        <family val="1"/>
        <charset val="204"/>
      </rPr>
      <t xml:space="preserve">3 </t>
    </r>
    <r>
      <rPr>
        <sz val="12"/>
        <rFont val="Times New Roman"/>
        <family val="1"/>
        <charset val="204"/>
      </rPr>
      <t xml:space="preserve"> (межрайонный фестиваля"Встреча друзей")                                                                                                                                                                                                                                                                                                                                                              </t>
    </r>
  </si>
  <si>
    <t>1.Оказание поддержки Усть-Абаканскому районному обществу ветеранов для осуществления их уставной деятельности-346  в т.ч. (з/плата -247,4; отчисления от ФОТ - 74,7;  услуги сбербанка-2,8; услуги связи- 10,4; канц.товары -2,7; прочие хоз. расходы -8)                                                                                                                                                                                                                                    2.Оздоровление и реабилитация ветеранов ВОВ, труда, пенсионеров - 616 (оздоровлено - 40 человек)                                                                                                     3.Культурно-массовые и спортивные мероприятия - 5                                                                                                                                                                                                                4. Цикл мероприятий, посвященных Дню Победы -5                                                                                                                                   5.Цикл мероприятий, посвященных декаде пожилого человека - 3                                                                                                               6. Оказание информационных услуг ветеранам, пенсионерам и пожилым гражданам -5</t>
  </si>
  <si>
    <t>1.Выплата ежемесячных денежных средств на содержание детей-сирот и детей, оставшихся без попечения родителей - 37404,4(РХ) из них: (опекунское пособие- 25132,981; оплата приемным родителям - 12271,5)                                                               2.Приобретение 9 квартир для детей-сирот -10241,7 (РХ-5942,7; РФ-4299,0)</t>
  </si>
  <si>
    <t>1.Субсидии на выполнения муниципального задания: из средств  -  1163,2 т.р.(РБ), в т.ч. (оплата труда 896 т.р., коммунальные услуги - 78,6; прочие услуги -  65,3; прочие расходы - 23,8; приобретение основных средств 27,5;  приобретение материальных запасов - 72,0 т.р.                                                                                                                                                                                                                       2.Приобретение материалов для открытия пришкольного лагеря (разовая посуда, бутылированная вода) -45 т.руб. (РБ)                                                                            3.Организация временного трудоустройства несовершеннолетних 419,2 т .р., оплата труда наставника - 32,3(РБ)                                                               4.Организация деятельности работы "Трудового отряда СУЭК" - 83,3 т.руб. (12,78 т.руб. изготовление баннера, буклетов, значков, труд.книжек; 8,0 т.руб. памятные сувениры; 62,53 т.руб. хоз. товары, инвентарь, ГСМ)                                                                                                                             5.Организация двухразового питания и досуговой деятельности обучающихся в каникулярное время 367,8(РБ)</t>
  </si>
  <si>
    <t>1. Предотвращение чрезвычайной ситуации способной  возникнуть при переходе степных пожаров на населенные пункты. Приобретение ГСМ для пожарных машин: 
- ДПК Весенненского с/с- 3 тыс. руб.;
- ДПК Доможаковского с/с- 57,5 тыс. руб.;
- МПО Райковского с/с- 25 тыс. руб.;                                                                                                                                                                                    - Усть-Бюрский с/с -178,4                                                                                                                                                                                                                                                      2. Опашка минерализованных полос вокруг населенных пунктов  12 муниципальных образований района - 160,0 т.р.                                                                                                                                                                                                                                                             3.Оказание адресной помощи малоимущим гражданам, пострадавшим от пожара - 49,2 т.р.                                                                                                                       4.Обеспечение наглядной агитации на противопожарную тематику (баннеры, плакаты) -3,9
5. Содержание спасателей -77,1 (БП)</t>
  </si>
  <si>
    <t xml:space="preserve">1. Проведено 4 заседание МВКПП, рассмотрено 12 вопросов.                                                  
2. Мониторинг досуга населения 
3.Изготовление информационного стенда для освещения работы по профилактике правонарушений.                                                                         4. В поселениях  проведена работа по организации общественных объединений на своих территориях, в результате чего
созданы народные дружины во всех 13 сельпоссоветах. Численность сотрудников ДНД около 160 человек.
</t>
  </si>
  <si>
    <t>1.Районная олимпиада «Знатоки ПДД» -5 т.р.                                                                                                                                                 2. Районный творческий конкурс «Дорожная мозаика» - 1,8                                                                                                                   3.Участие в детских республиканских  мероприятиях и конкурсах по ПДД - 7                                                                                                4.Укрепление учебно-материальной базы кабинетов ОБЖ образовательных учреждений -63,6 (приобретено 16 уголков по безопасности дорожного движения)</t>
  </si>
  <si>
    <t>1.Утилизировано биологических отходов и трупов павших животных общим весом- 23,8 тонны                                                                                                                                                        2.Содержание объекта «Биотермическая яма» (заработная плата согласно договора)- 136,7</t>
  </si>
  <si>
    <t xml:space="preserve">1. Месячник по профилактике асоциального поведения несовершеннолетних -1,4 т.р.                                                                                                                                            2. Туристический марафон - 3,0 т.р.                                                                                                                                                     3.Приобретено 200 тест-полосок «Нарточек».Медицинский этап тестирования школьников «группы риска» проведен совместно с наркологическим кабинетом РГБУЗ «Усть-Абаканская ЦРБ».Положительных результатов не выявлено - 10                                                                                                                                                                                                                           Проведены мероприятия по профилактике асоциального поведения несовершеннолетних в библиотеках района:                                                                                                                               -  Весенненская с/б с учащимися 9-10 классов беседа на тему «Мир без табачного дыма», присутствовало 18 человек;
- Усть-Бюрская с/б для учащихся 5-9 классов проведен познавательный час «В будущее без вредных привычек», присутствовало 9 человек;
- Райковская с/б для учащихся 5-9 классов проведены: час здоровья «Плохие привычки - нам не сестрички», присутствовало 17 человек;  час проблемного вопроса «Об этом молчать нельзя», присутствовало 14 человек, час- размышление «Белая смерть», присутствовало  21 человек, час- размышления для учащихся 5-9 классов  совместно с медицинским работником и социальным педагогом, диалог – беседа «От пивка до травки», для 10 класса, присутствовало 13 человек;
- Калининская с/б филиал №8 проведен информационный час «Курить – не значит жить!» для 9-11 классов присутствовало 12 человек;.
- Усть-Абаканская библиотека филиал №2 на заседании клуба «Будь здоров»  проведена беседа на тему  «Здоровый образ жизни путь к долголетию», присутствовало 7 человек, для учащихся 7 класса проведена беседа-диалог «Папа, мама, я – здоровая семья», присутствовало 14 </t>
  </si>
  <si>
    <t xml:space="preserve">1.Проведение консультаций молодым семьям.-46 шт.
2.Формирования списков молодых семей для участия в Программе в 2016г. – 17 семей.
3.Прием и оформление документов -0 семей                                                                                                                                                                                                                   4.Выдано свидетельств в 2015 году - 3 молодым семьям                                                                                                                                                                                            
5.Выплата субсидий  молодым семьям получившим свидетельства - 2 семьи 
</t>
  </si>
  <si>
    <t>1.Выполнение работ по разработке градостроительной документации -5416.7 (РХ--5145,8;РБ-270,9), в том числе:                                        
-микрорайон "Северный" р.п. Усть-Абакан, 380 га. - 3437,2 (РХ-3265,3;РБ-171,9);
-юго-восточная часть с. Солнечное, 850 га. - 1979,5 (РХ -18805; РБ-99)</t>
  </si>
  <si>
    <t>1. Строительство домов для пострадавших, в результате ЧС - 41360(РФ)                                                                                                                                                                                                     2. Строительство водопровода с.Усть-Бюр - 34381,3(РФ)</t>
  </si>
  <si>
    <r>
      <t xml:space="preserve">1. </t>
    </r>
    <r>
      <rPr>
        <b/>
        <sz val="12"/>
        <rFont val="Times New Roman"/>
        <family val="1"/>
        <charset val="204"/>
      </rPr>
      <t xml:space="preserve">Установка модульных котельных </t>
    </r>
    <r>
      <rPr>
        <sz val="12"/>
        <rFont val="Times New Roman"/>
        <family val="1"/>
        <charset val="204"/>
      </rPr>
      <t xml:space="preserve">- 8169,6 т.р., в т.ч. (РФ-4506,9; РБ- 1296,7;РХ-2366) из них: Автоматизированная блочно-модульная котельная в д./саду "Аленушка" Красноозерной СОШ-(РФ 1127,6; РХ-497,1;РБ -7,9); Усть-Бюрской СОШ (РБ-6,4; РХ-65,1;РФ-2779,2); Московский с/с(РБ-1,6;РХ160,8); Усть-Абаканский п/с (РБ-4,4;РХ-440); Администрация района (РБ-1,9;РХ-190,5)                                                                                                                                                                                                  2. </t>
    </r>
    <r>
      <rPr>
        <b/>
        <sz val="12"/>
        <rFont val="Times New Roman"/>
        <family val="1"/>
        <charset val="204"/>
      </rPr>
      <t>Применение на объектах уличного освещения энергосберегающих технологий</t>
    </r>
    <r>
      <rPr>
        <sz val="12"/>
        <rFont val="Times New Roman"/>
        <family val="1"/>
        <charset val="204"/>
      </rPr>
      <t xml:space="preserve"> - </t>
    </r>
    <r>
      <rPr>
        <b/>
        <sz val="12"/>
        <rFont val="Times New Roman"/>
        <family val="1"/>
        <charset val="204"/>
      </rPr>
      <t>1613,4 т.р., в т.ч: (ФБ-1596; РБ -17,4)</t>
    </r>
    <r>
      <rPr>
        <sz val="12"/>
        <rFont val="Times New Roman"/>
        <family val="1"/>
        <charset val="204"/>
      </rPr>
      <t xml:space="preserve"> из них:   Опытненский с/с( РБ-4,5; ФБ-442); Чарковский с/с (РБ -1,2; ФБ-117,6); Весенненский с/с (РБ -1,97; ФБ -194); Доможаковский с/с (РБ - 1,98; ФБ - 194,6); Райковский с/с (РБ -1,17; ФБ - 114,5); Московский с/с (РБ-4,77;РХ-467,3); Райковский с/с (РБ-1,1; РХ-114,4); Сапоговский с/с (РБ-1,7;РХ-65,7)                                                                                                                                                                                                                                                                                                       3.</t>
    </r>
    <r>
      <rPr>
        <b/>
        <sz val="12"/>
        <rFont val="Times New Roman"/>
        <family val="1"/>
        <charset val="204"/>
      </rPr>
      <t>Модернизация насосного оборудования с целью экономии энергоресурсов</t>
    </r>
    <r>
      <rPr>
        <sz val="12"/>
        <rFont val="Times New Roman"/>
        <family val="1"/>
        <charset val="204"/>
      </rPr>
      <t xml:space="preserve"> - </t>
    </r>
    <r>
      <rPr>
        <b/>
        <sz val="12"/>
        <rFont val="Times New Roman"/>
        <family val="1"/>
        <charset val="204"/>
      </rPr>
      <t>1979,8 т.р. (ФБ-1940,4; РБ -39,39</t>
    </r>
    <r>
      <rPr>
        <sz val="12"/>
        <rFont val="Times New Roman"/>
        <family val="1"/>
        <charset val="204"/>
      </rPr>
      <t>) из них:  с.Зеленое  Котельная Школьная (ФБ -268,3; РБ- 5,4); с.Зеленое  Котельная Центральная (ФБ -276,4; РБ- 5,6);  п.Расцвет котельная (ФБ -319,4; РБ- 6,48);  п.Тепличный котельная  (ФБ -188,2; РБ- 3,8);  КНС п. Расцвет (ФБ -90,6; РБ- 1,6); р.п.Усть-Абакан, котельная Микроквартала (ФБ -241,1; РБ- 4,89); с. Вершино-Биджа, котельная (ФБ -222,56; РБ- 4,5); аал Чарков, котельная (ФБ -222,561; РБ- 4,5); аал Доможаков, котельная  (ФБ -111,3; РБ- 2,3)                                                                                                                           4.</t>
    </r>
    <r>
      <rPr>
        <b/>
        <sz val="12"/>
        <rFont val="Times New Roman"/>
        <family val="1"/>
        <charset val="204"/>
      </rPr>
      <t>Капитальный ремонт, модернизация основного и вспомогательного котельного оборудовая</t>
    </r>
    <r>
      <rPr>
        <sz val="12"/>
        <rFont val="Times New Roman"/>
        <family val="1"/>
        <charset val="204"/>
      </rPr>
      <t>-558,6 (РБ-8,6;РХ-550), из них: ремонт дымовой трубы в МБОУ "Ташебинская НОШ"(РБ-4;РХ100);ремонт дымовой трубы в СПДО МБОУ "Чарковская"(РБ-0,5;РХ-50); Замена котла отопления в МБОУ "Сапоговская СОШ"(РБ-4;РХ-400)                                                                                 5.</t>
    </r>
    <r>
      <rPr>
        <b/>
        <sz val="12"/>
        <rFont val="Times New Roman"/>
        <family val="1"/>
        <charset val="204"/>
      </rPr>
      <t xml:space="preserve">Установка узлов учета отпускаемой тепловой энергии- </t>
    </r>
    <r>
      <rPr>
        <sz val="12"/>
        <rFont val="Times New Roman"/>
        <family val="1"/>
        <charset val="204"/>
      </rPr>
      <t xml:space="preserve">1022,6 (РБ-10,2; РХ-1012,4), из них: АБМК в Усть-Бюрской ОСШ (узел учета (РБ0,98;РХ-97,5); АБМК в Усть-Бюрской ОСШ (диспетчеризация (РБ-0,98;РХ-97,8); АБМК в Администрации Московского сельсовета (узел учета (РБ-1;РХ-98,5), (диспетчеризация РБ-0,98; РХ-19,9); АБМК в Администрации Усть-Абаканского поссовета (диспетчеризация (РБ-0,9;РХ-19,98); АБМК в  Администрации Усть-Абаканского района (диспетчеризация(РБ-0,19;РХ-18,98); АБМК в д/саду "Аленушка" Красноозерной СОШ (диспетчеризация (РБ-0,38;РХ-37,97);                                                 
АБМК в Весенненской СОШ (узел учета РБ-0,99; РХ-98,5; диспетчеризация РБ-0,99;РХ-97,8);  АБМК в Красноозерной СОШ (диспетчеризация (РБ-0,38;БХ-37,97); АБМК Московская СОШ (диспетчеризация (РБ-0,38;БХ-37,97); АБМК Райковская СОШ (узел учета РБ-0,99;РХ-98,5). (диспетчеризация РБ-0,99;РХ-97,8); АБМК МБОУ Усть-Ташебинская НОШ (РБ-0,38;РХ-37,97);   
</t>
    </r>
  </si>
  <si>
    <t xml:space="preserve">1.Модернизация оборудования котельной п. Расцвет -332,4 в т.ч.(ФБ-330;РБ -2,4)                                                                                                                                            2.Модернизация оборудования котельной п. Тепличный -113,0  в т.ч.(ФБ-112; РБ-1)                                                                                                                                                      3.Модернизация тягодутьевого оборудования котельной Микроквартала-277,4 в т.ч. (ФБ-243,0; БП-32,4; РБ-2)                                                                                                                                                                            4.Капитальный ремонт котельного оборудования котельных с.Зелёное -52,7 (РБ)                                                                                                                                                                                                                                                     5.Капитальный ремонт насосного и котельного оборудования В-Биджа - 160 (РБ)                                                                                                                                      6.Модернизация насосного оборудования водоскважины с защитой (аал Чарков) - 89,4 (РБ)                                                                          7. Капитальный ремонт котла № 2 п.Расцвет - 1608,5 т.р. в т.ч (РХ- 1592,4; БП-16,1)                                                                                     8.Капитальный ремонт тепловых сетей п.Расцвет ул. Садовая - 415,1т.р. в т.ч. ( РХ-411,0; БП 4,1)                                                                      9.Замена дымососа котельная п.Расцвет 259,1 т.р. в т.ч. ( РХ-256,5; БП 2,6)                                                                                           10.Замена водоотпускных труб котла ДКВр котельной Расцвет 267,7 т.р, в т.ч. ( РХ-265,0; БП-2,7)                                                                                         11.Капитальный ремонт тепловых сетей п.Расцвет от котельной до ТК-7 - 2584,2 т.р., в т.ч. ( РХ-2558,3 т.р.; БП 25,9)   12.Капит.ремонт основного и вспом оборудования котельной с.Зелёное 711,315 т.р., в т.ч.(РХ -704,2; МО -5,673; БП 1,44)  13.Капитальный ремонт теплосети с.Зелёное от школьной котельной до ТК-21 - 202,02 т.р., в т.ч. ( РХ 200,0; МО-2,02)   14.Капитальный ремонт инженерных сетей ул. Гагарина с. Зелёное - 600,0т.р. в т.ч. ( РХ 594,0; МО 6,0)                                                                                                          15.Капитальный ремонт теплосети ул.Мира с.Зелёное 199,7 т.р., в т.ч. (РХ 197,7; МО 2,0)                                                                                   16.Капитальный ремонт тепловых сетей с.Зелёное 891,0 т.р. ( РХ-882,09; МО 8,91)                                                                                                              17.Капитальный ремонт сетей водоснабжения с. Зелёное 100,0 т.р., в т.ч.( РХ99,0; БП 1,0)                                                                                     18. Капитальный ремонт тепловых сетей с.Зелёное 23,4 т.р., в т.ч. (РХ 23,15;  БП 0,24)                                                                     19.Кап ремонт тепловых сетей 120,0т.р., в т.ч. (МО 120,0)                                                                                                                                 20.Капитальный ремонт вспом котельного оборудования аал Доможаков 45,0 т.р, в т.ч. ( РХ 44,55;  БП 0,45)                                                                                                                                                                      21.Приобретение котла Алмаз в котельную с.В-Биджа 540,8 т.р., в т.ч. МО-540,8                                                                                                      22.Капитальный ремонт вспомогат котельного оборудования с. В-Биджа 45,0 т.р., в т.ч. ( РХ-44,55; БП 0,45)                                                                                                                                                                                            23. Приобретение котла Алмаз 1,1 аал Чарков 447,0 т.р. , в т.ч. ( МО -447,0)                                                                                                       24. Капитальный ремонт вспомогательного оборудования котельной аал Чарков 45,0 т.р., в т.ч. (РХ 44,55; БП 0,45)                                                                                                                                                                                      25. Ремонт водопроводных сетей с. Весеннее 57,8 в т.ч. (МО -57,8)                                                                                                                                     26. Ремонт системы водоснабжения а.Райков 70,0 - МО    </t>
  </si>
  <si>
    <t>1.Строительство водозабора и хозяйственно-питьевого водопровода Подгорного квартала п.Усть-Абакан-2849 т.р. в т.ч. (РХ-2820; БП-29                                                                                                                                                                                                                                    2.Завершение строительства хоз-питьевого водопровода от Подгорного квартала до ул. Щорса -979,8, в т.ч. (РХ- 970,0 БП-9,8);  кредиторка 2014г.- 2015,6 т.р. в т.ч. (РХ-213,9; БП 1,7)</t>
  </si>
  <si>
    <t xml:space="preserve">1.Выплата субсидий перевозчикам  по обслуживанию 4  маршрутов - 1318,3                                                                                                                                                                          2. Обеспечение безопасных дорожных условий на маршрутах автобусных перевозок.                                                                         </t>
  </si>
  <si>
    <t>1. Установка и замена дорожных знаков, подъезд к  поселку Ильича -82,7;                                                                                                                                                                                                                                                                                                             2. Инвентаризация, паспортизация дорог Чарковский с/с - 62,6;                                                                                                                                                                                                                                                                                                                      3. Строительство тротуара с.Красноозёрное ул.Школьная - 54,1;                                                                                                                                                                                                                                                                                                                                             4. Установка дорожных знаков Сапоговский с/с - 9,5;                                                                                                                                                                                                                                                                                                                                                                                                     5. Проект организации ДД, Райковский с/с - 68,3                                                                                                                                                                                                                                                                                                                                                                                       6. Ремонт дорог д.Чапаево  - 206,7;                                                                                                                                                                                                                                                                                                                                                                                                                      7. Ямочный  ремонт дорог с.В-Биджа - 81,5                                                                                                                                                                                                                                       8. Ремонт и обслуживание дороги Аглахтай -249,3                                                                                                                                                                                                                        9. Дорожное покрытие  п.Усть-Абакан ул Орлова -746,8                                                                                                                                                                                                          10. Отсыпка дороги ул. Советская, с.В-Биджа -239,1                                                                                                                                                                                                                  11. Ремонт асфальтного покрытия с.Опытное (улиц: Мичурина, Пантелеева, Садовая, Хакасская) -394,4                                                                                                                     12. Разработка ПСД на ремонт дорог с.Усть-Бюр -1200                                                                                                                                                                                                            13. Выполнение работ по восстановлению изношенных верхних слоев асфальтобетонных покрытий на отдельных участках автомобильных дорог с.Калинино ул.Советская, д.Чапаево ул. Мира - 778,7                                                                                                                                                                                                  14. Ремонтное профилирование дорожного покрытия- 138,4 т.р. (с.Московское, а.Мохов-95,0; д.Ковыльная -40), грейдирование с.Московское -3,4                                                                                                                                                                                                                 15. Паспортизация дорог населенных пунктов Чарковского с/с -34,4                                                                                                                                                                                      16. Капитальный ремонт  дорог общего пользования местного значения с. Весеннее -136,9                                                                                                                                      17. Отсыпка дорог на новых участках -41,1; установка  дорожных знаков - 30                                                                                                       18. Строительство автомобильных дорог  с.Усть-Бюр -5738,6 (РФ)                                                                                                                                 19.Ремонт  дорог оьщего пользования местного значения ул.Трояковская аал Трояков, Доможаковский с/с -2055 (РХ)                                                                                                                                                                                                                              20.с.Усть-Бюр- 1584,0(РХ) - реконструкция автомобильных дорог общего пользования местного значения ул.Школьная, ул.Матросова, ул.Степная, ул.Петухова, ул. 70 лет Победы, пер.Трактовый                                                                                                         21.Выполнены работы по ремонтному профилированию дорог местного значения вне границ населенных пунктов 85,1 км (1909,7), установлены дорожные знаки на дорогах района (210,6) Выполнены ремонты дорог и тротуаров в поселениях 34,9 км (5012,5) выполнены работы по содержанию дорог в поселениях(1550,9),</t>
  </si>
  <si>
    <t xml:space="preserve">1.Осуществление контроля за выполнением мероприятий  Плана противодействия коррупционным проявлениям на 2014-2015 год                                                                                                                                                                                                   2.Освещение  на постоянной основе в средствах  массовой информации  вопросов  о деятельности  органов местного                                                                                                                                                       3.Приняты 8 НПА в сфере организации муниципальной службы и противодействию коррупционным проявлениям 4.Проводится мониторинг соответствия законодательству нормативных  актов администрации района – проверено 12 НПА 5.При приеме на муниципальную службу в отношении одного сотрудника проводилась проверка достоверности представленных сведений о доходах, по муниципальным служащим оснований для проверки.                                                                                                                                                                                         6.Проведено 2 заседания комиссии по соблюдению требований к служебному поведению муниципальных служащих, рассмотрены материалы в отношении 38 муниципальных служащих.                                                                                                             7.Повышение квалификации прошли 17 человек:
-10 муниципальных служащих районного звена;
-5  муниципальных служащих поселений;
- 2 Главы поселений.                                                                                                                                                                                                    8.Проведение 3-х кустовых семинаров для Глав поселений и депутатов представительных органов поселений 
</t>
  </si>
  <si>
    <t xml:space="preserve">1.Формирование базы данных несовершеннолетних, состоящих на профилактическом учете в комиссии по ДН и ЗП - 310,3                                                                                                                                                                                                                     2.Оказание материальной помощи детям, проживающим в неблагополучных семьях - 27 т.р. (приобретен 31 комплект постельного белья, оказана материальная помощь 29 семьям)                                                                                                                                                                       3.Проведено 10 межведомственных рейдовых мероприятий в 21 населенном пункте, проверено 100 неблагополучных семей имеющих 257 несовер детей - 7 т.р.                                                                                                                                                                                                                    4.Проведение ежегодной межведомственной операции «Подросток» - 8 т.р.                                                                                             5.Организация и проведение досуговых мероприятий для  несовершеннолетних «группы риска» -10 (продукты питания,                                  канцелярия, расходные материалы для проведения смены в палаточном лагере «Вершина»)                                                                                                                                                                                                               6.Трудоустройство в летний период несовершеннолетних - 30 </t>
  </si>
  <si>
    <t xml:space="preserve">АБМК В МБОУ "Чапаевская ООШ"(РБ-38;РХ-37,9);Установка модульной котельной в Чапаевской ООШ- (1264,2-РБ)                                                                                                                                                                                6.Модернизация тепловых сетей, обеспечивающая теплосбережение - 129,58(РФ), из них: Расцветовский с/с (Теплотрасса между ул. Школьная ТК-7 до Дома культуры (30 метров))                                                                          6.Модернизация тепловых сетей-130,8 (РФ-129,5;БП-1,3) расцветовский с/с      </t>
  </si>
  <si>
    <t>99,8</t>
  </si>
  <si>
    <t>97,9</t>
  </si>
  <si>
    <t>86</t>
  </si>
  <si>
    <t>32</t>
  </si>
  <si>
    <t>80,5</t>
  </si>
  <si>
    <t>10,3</t>
  </si>
  <si>
    <t>85,2</t>
  </si>
  <si>
    <t>85,8</t>
  </si>
  <si>
    <t>76,3</t>
  </si>
  <si>
    <t>92,7</t>
  </si>
  <si>
    <t>97,2</t>
  </si>
  <si>
    <t>20,3</t>
  </si>
  <si>
    <t>100</t>
  </si>
</sst>
</file>

<file path=xl/styles.xml><?xml version="1.0" encoding="utf-8"?>
<styleSheet xmlns="http://schemas.openxmlformats.org/spreadsheetml/2006/main">
  <numFmts count="1">
    <numFmt numFmtId="164" formatCode="0.0"/>
  </numFmts>
  <fonts count="16">
    <font>
      <sz val="11"/>
      <color theme="1"/>
      <name val="Calibri"/>
      <family val="2"/>
      <charset val="204"/>
      <scheme val="minor"/>
    </font>
    <font>
      <sz val="11"/>
      <color theme="1"/>
      <name val="Calibri"/>
      <family val="2"/>
      <charset val="204"/>
      <scheme val="minor"/>
    </font>
    <font>
      <b/>
      <sz val="13"/>
      <color theme="1"/>
      <name val="Times New Roman"/>
      <family val="1"/>
      <charset val="204"/>
    </font>
    <font>
      <sz val="13"/>
      <color theme="1"/>
      <name val="Times New Roman"/>
      <family val="1"/>
      <charset val="204"/>
    </font>
    <font>
      <sz val="13"/>
      <name val="Times New Roman"/>
      <family val="1"/>
      <charset val="204"/>
    </font>
    <font>
      <b/>
      <sz val="13"/>
      <name val="Times New Roman"/>
      <family val="1"/>
      <charset val="204"/>
    </font>
    <font>
      <sz val="13"/>
      <color indexed="8"/>
      <name val="Times New Roman"/>
      <family val="1"/>
      <charset val="204"/>
    </font>
    <font>
      <b/>
      <sz val="13"/>
      <color indexed="8"/>
      <name val="Times New Roman"/>
      <family val="1"/>
      <charset val="204"/>
    </font>
    <font>
      <b/>
      <sz val="13"/>
      <color rgb="FF000000"/>
      <name val="Times New Roman"/>
      <family val="1"/>
      <charset val="204"/>
    </font>
    <font>
      <sz val="13"/>
      <color rgb="FF000000"/>
      <name val="Times New Roman"/>
      <family val="1"/>
      <charset val="204"/>
    </font>
    <font>
      <sz val="13"/>
      <color rgb="FFFF0000"/>
      <name val="Calibri"/>
      <family val="2"/>
      <charset val="204"/>
      <scheme val="minor"/>
    </font>
    <font>
      <sz val="12"/>
      <color theme="1"/>
      <name val="Times New Roman"/>
      <family val="1"/>
      <charset val="204"/>
    </font>
    <font>
      <sz val="12"/>
      <name val="Times New Roman"/>
      <family val="1"/>
      <charset val="204"/>
    </font>
    <font>
      <b/>
      <sz val="12"/>
      <name val="Times New Roman"/>
      <family val="1"/>
      <charset val="204"/>
    </font>
    <font>
      <sz val="12"/>
      <color rgb="FFC00000"/>
      <name val="Times New Roman"/>
      <family val="1"/>
      <charset val="204"/>
    </font>
    <font>
      <sz val="12"/>
      <color theme="3" tint="0.39997558519241921"/>
      <name val="Times New Roman"/>
      <family val="1"/>
      <charset val="204"/>
    </font>
  </fonts>
  <fills count="3">
    <fill>
      <patternFill patternType="none"/>
    </fill>
    <fill>
      <patternFill patternType="gray125"/>
    </fill>
    <fill>
      <patternFill patternType="solid">
        <fgColor theme="0"/>
        <bgColor indexed="64"/>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style="thin">
        <color auto="1"/>
      </left>
      <right style="thin">
        <color auto="1"/>
      </right>
      <top/>
      <bottom/>
      <diagonal/>
    </border>
  </borders>
  <cellStyleXfs count="2">
    <xf numFmtId="0" fontId="0" fillId="0" borderId="0"/>
    <xf numFmtId="9" fontId="1" fillId="0" borderId="0" applyFont="0" applyFill="0" applyBorder="0" applyAlignment="0" applyProtection="0"/>
  </cellStyleXfs>
  <cellXfs count="177">
    <xf numFmtId="0" fontId="0" fillId="0" borderId="0" xfId="0"/>
    <xf numFmtId="0" fontId="3" fillId="2" borderId="0" xfId="0" applyFont="1" applyFill="1"/>
    <xf numFmtId="0" fontId="3" fillId="2" borderId="0" xfId="0" applyFont="1" applyFill="1" applyAlignment="1">
      <alignment horizontal="center" wrapText="1"/>
    </xf>
    <xf numFmtId="164" fontId="3" fillId="2" borderId="0" xfId="0" applyNumberFormat="1" applyFont="1" applyFill="1" applyAlignment="1">
      <alignment horizontal="center" wrapText="1"/>
    </xf>
    <xf numFmtId="0" fontId="3" fillId="2" borderId="0" xfId="0" applyFont="1" applyFill="1" applyAlignment="1">
      <alignment horizontal="right" wrapText="1"/>
    </xf>
    <xf numFmtId="0" fontId="3" fillId="2" borderId="0" xfId="0" applyFont="1" applyFill="1" applyAlignment="1">
      <alignment wrapText="1"/>
    </xf>
    <xf numFmtId="49" fontId="2" fillId="2" borderId="1" xfId="0" applyNumberFormat="1" applyFont="1" applyFill="1" applyBorder="1" applyAlignment="1">
      <alignment horizontal="left" vertical="top" wrapText="1"/>
    </xf>
    <xf numFmtId="49" fontId="2" fillId="2" borderId="1" xfId="0" applyNumberFormat="1" applyFont="1" applyFill="1" applyBorder="1" applyAlignment="1">
      <alignment horizontal="center"/>
    </xf>
    <xf numFmtId="1" fontId="2" fillId="2" borderId="1" xfId="0" applyNumberFormat="1" applyFont="1" applyFill="1" applyBorder="1" applyAlignment="1">
      <alignment horizontal="center"/>
    </xf>
    <xf numFmtId="0" fontId="2" fillId="2" borderId="1" xfId="0" applyNumberFormat="1" applyFont="1" applyFill="1" applyBorder="1" applyAlignment="1">
      <alignment horizontal="center"/>
    </xf>
    <xf numFmtId="164" fontId="4" fillId="2" borderId="1" xfId="0" applyNumberFormat="1" applyFont="1" applyFill="1" applyBorder="1" applyAlignment="1">
      <alignment vertical="top" wrapText="1"/>
    </xf>
    <xf numFmtId="164" fontId="3" fillId="2" borderId="1" xfId="0" applyNumberFormat="1" applyFont="1" applyFill="1" applyBorder="1" applyAlignment="1">
      <alignment vertical="top"/>
    </xf>
    <xf numFmtId="164" fontId="3" fillId="2" borderId="1" xfId="0" applyNumberFormat="1" applyFont="1" applyFill="1" applyBorder="1" applyAlignment="1">
      <alignment vertical="top" wrapText="1"/>
    </xf>
    <xf numFmtId="49" fontId="3" fillId="2" borderId="1" xfId="0" applyNumberFormat="1" applyFont="1" applyFill="1" applyBorder="1" applyAlignment="1">
      <alignment vertical="top"/>
    </xf>
    <xf numFmtId="49" fontId="3" fillId="2" borderId="1" xfId="0" applyNumberFormat="1" applyFont="1" applyFill="1" applyBorder="1" applyAlignment="1">
      <alignment horizontal="left" vertical="top"/>
    </xf>
    <xf numFmtId="164" fontId="3" fillId="2" borderId="1" xfId="0" applyNumberFormat="1" applyFont="1" applyFill="1" applyBorder="1" applyAlignment="1">
      <alignment horizontal="left" vertical="top" wrapText="1"/>
    </xf>
    <xf numFmtId="164" fontId="3" fillId="2" borderId="2" xfId="0" applyNumberFormat="1" applyFont="1" applyFill="1" applyBorder="1" applyAlignment="1">
      <alignment horizontal="left" vertical="top" wrapText="1"/>
    </xf>
    <xf numFmtId="164" fontId="3" fillId="2" borderId="5" xfId="0" applyNumberFormat="1" applyFont="1" applyFill="1" applyBorder="1" applyAlignment="1">
      <alignment horizontal="left" vertical="top" wrapText="1"/>
    </xf>
    <xf numFmtId="164" fontId="3" fillId="2" borderId="0" xfId="0" applyNumberFormat="1" applyFont="1" applyFill="1"/>
    <xf numFmtId="164" fontId="3" fillId="2" borderId="0" xfId="0" applyNumberFormat="1" applyFont="1" applyFill="1" applyAlignment="1">
      <alignment horizontal="center"/>
    </xf>
    <xf numFmtId="49" fontId="3" fillId="2" borderId="1" xfId="0" applyNumberFormat="1" applyFont="1" applyFill="1" applyBorder="1" applyAlignment="1">
      <alignment vertical="top" wrapText="1"/>
    </xf>
    <xf numFmtId="164" fontId="4" fillId="2" borderId="1" xfId="0" applyNumberFormat="1" applyFont="1" applyFill="1" applyBorder="1" applyAlignment="1">
      <alignment horizontal="left" vertical="top"/>
    </xf>
    <xf numFmtId="164" fontId="3" fillId="2" borderId="5" xfId="0" applyNumberFormat="1" applyFont="1" applyFill="1" applyBorder="1" applyAlignment="1">
      <alignment horizontal="left" vertical="top"/>
    </xf>
    <xf numFmtId="164" fontId="4" fillId="2" borderId="5" xfId="0" applyNumberFormat="1" applyFont="1" applyFill="1" applyBorder="1" applyAlignment="1">
      <alignment horizontal="left" vertical="top"/>
    </xf>
    <xf numFmtId="0" fontId="3" fillId="2" borderId="1" xfId="0" applyFont="1" applyFill="1" applyBorder="1" applyAlignment="1">
      <alignment vertical="top"/>
    </xf>
    <xf numFmtId="0" fontId="3" fillId="2" borderId="0" xfId="0" applyNumberFormat="1" applyFont="1" applyFill="1" applyAlignment="1">
      <alignment wrapText="1"/>
    </xf>
    <xf numFmtId="164" fontId="2" fillId="2" borderId="6" xfId="0" applyNumberFormat="1" applyFont="1" applyFill="1" applyBorder="1" applyAlignment="1">
      <alignment horizontal="center" vertical="top" wrapText="1"/>
    </xf>
    <xf numFmtId="164" fontId="5" fillId="2" borderId="1" xfId="0" applyNumberFormat="1" applyFont="1" applyFill="1" applyBorder="1" applyAlignment="1">
      <alignment vertical="top" wrapText="1"/>
    </xf>
    <xf numFmtId="49" fontId="5" fillId="2" borderId="1" xfId="0" applyNumberFormat="1" applyFont="1" applyFill="1" applyBorder="1" applyAlignment="1">
      <alignment horizontal="center" vertical="top"/>
    </xf>
    <xf numFmtId="0" fontId="6" fillId="2" borderId="7" xfId="0" applyFont="1" applyFill="1" applyBorder="1" applyAlignment="1">
      <alignment vertical="top" wrapText="1"/>
    </xf>
    <xf numFmtId="164" fontId="4" fillId="2" borderId="0" xfId="0" applyNumberFormat="1" applyFont="1" applyFill="1" applyBorder="1" applyAlignment="1">
      <alignment horizontal="center" vertical="top"/>
    </xf>
    <xf numFmtId="49" fontId="4" fillId="2" borderId="5" xfId="0" applyNumberFormat="1" applyFont="1" applyFill="1" applyBorder="1" applyAlignment="1">
      <alignment horizontal="center" vertical="top"/>
    </xf>
    <xf numFmtId="0" fontId="6" fillId="2" borderId="2" xfId="0" applyFont="1" applyFill="1" applyBorder="1" applyAlignment="1">
      <alignment vertical="top" wrapText="1"/>
    </xf>
    <xf numFmtId="164" fontId="4" fillId="2" borderId="1" xfId="0" applyNumberFormat="1" applyFont="1" applyFill="1" applyBorder="1" applyAlignment="1">
      <alignment horizontal="center" vertical="top"/>
    </xf>
    <xf numFmtId="0" fontId="7" fillId="2" borderId="1" xfId="0" applyFont="1" applyFill="1" applyBorder="1" applyAlignment="1">
      <alignment vertical="top" wrapText="1"/>
    </xf>
    <xf numFmtId="49" fontId="2" fillId="2" borderId="1" xfId="0" applyNumberFormat="1" applyFont="1" applyFill="1" applyBorder="1" applyAlignment="1">
      <alignment horizontal="center" vertical="top"/>
    </xf>
    <xf numFmtId="164" fontId="11" fillId="2" borderId="1" xfId="0" applyNumberFormat="1" applyFont="1" applyFill="1" applyBorder="1" applyAlignment="1">
      <alignment vertical="top" wrapText="1"/>
    </xf>
    <xf numFmtId="164" fontId="7" fillId="2" borderId="2" xfId="0" applyNumberFormat="1" applyFont="1" applyFill="1" applyBorder="1" applyAlignment="1">
      <alignment vertical="top" wrapText="1"/>
    </xf>
    <xf numFmtId="164" fontId="2" fillId="2" borderId="0" xfId="0" applyNumberFormat="1" applyFont="1" applyFill="1" applyAlignment="1">
      <alignment horizontal="center" vertical="top"/>
    </xf>
    <xf numFmtId="0" fontId="7" fillId="2" borderId="2" xfId="0" applyFont="1" applyFill="1" applyBorder="1" applyAlignment="1">
      <alignment vertical="top" wrapText="1"/>
    </xf>
    <xf numFmtId="164" fontId="12" fillId="2" borderId="1" xfId="0" applyNumberFormat="1" applyFont="1" applyFill="1" applyBorder="1" applyAlignment="1">
      <alignment vertical="top" wrapText="1"/>
    </xf>
    <xf numFmtId="164" fontId="3" fillId="2" borderId="1" xfId="0" applyNumberFormat="1" applyFont="1" applyFill="1" applyBorder="1" applyAlignment="1">
      <alignment horizontal="center" vertical="top"/>
    </xf>
    <xf numFmtId="164" fontId="3" fillId="2" borderId="4" xfId="0" applyNumberFormat="1" applyFont="1" applyFill="1" applyBorder="1" applyAlignment="1">
      <alignment horizontal="center" vertical="top"/>
    </xf>
    <xf numFmtId="0" fontId="7" fillId="2" borderId="2" xfId="0" applyFont="1" applyFill="1" applyBorder="1" applyAlignment="1">
      <alignment horizontal="left" vertical="top" wrapText="1"/>
    </xf>
    <xf numFmtId="0" fontId="4" fillId="2" borderId="5" xfId="0" applyFont="1" applyFill="1" applyBorder="1" applyAlignment="1">
      <alignment vertical="top" wrapText="1"/>
    </xf>
    <xf numFmtId="164" fontId="5" fillId="2" borderId="5" xfId="0" applyNumberFormat="1" applyFont="1" applyFill="1" applyBorder="1" applyAlignment="1">
      <alignment horizontal="center" vertical="top"/>
    </xf>
    <xf numFmtId="164" fontId="3" fillId="2" borderId="1" xfId="0" applyNumberFormat="1" applyFont="1" applyFill="1" applyBorder="1" applyAlignment="1">
      <alignment horizontal="center" vertical="center"/>
    </xf>
    <xf numFmtId="49" fontId="3" fillId="2" borderId="1" xfId="0" applyNumberFormat="1" applyFont="1" applyFill="1" applyBorder="1" applyAlignment="1">
      <alignment horizontal="center" vertical="center"/>
    </xf>
    <xf numFmtId="164" fontId="2" fillId="2" borderId="1" xfId="0" applyNumberFormat="1" applyFont="1" applyFill="1" applyBorder="1" applyAlignment="1">
      <alignment horizontal="center" vertical="center"/>
    </xf>
    <xf numFmtId="0" fontId="9" fillId="2" borderId="2" xfId="0" applyFont="1" applyFill="1" applyBorder="1" applyAlignment="1">
      <alignment vertical="top" wrapText="1"/>
    </xf>
    <xf numFmtId="49" fontId="4" fillId="2" borderId="1" xfId="0" applyNumberFormat="1" applyFont="1" applyFill="1" applyBorder="1" applyAlignment="1">
      <alignment horizontal="center" vertical="center"/>
    </xf>
    <xf numFmtId="0" fontId="4" fillId="2" borderId="7" xfId="0" applyFont="1" applyFill="1" applyBorder="1" applyAlignment="1">
      <alignment vertical="top" wrapText="1"/>
    </xf>
    <xf numFmtId="164" fontId="3" fillId="2" borderId="5" xfId="0" applyNumberFormat="1" applyFont="1" applyFill="1" applyBorder="1" applyAlignment="1">
      <alignment horizontal="center" vertical="center"/>
    </xf>
    <xf numFmtId="164" fontId="2" fillId="2" borderId="5" xfId="0" applyNumberFormat="1" applyFont="1" applyFill="1" applyBorder="1" applyAlignment="1">
      <alignment horizontal="center" vertical="center"/>
    </xf>
    <xf numFmtId="49" fontId="3" fillId="2" borderId="5" xfId="0" applyNumberFormat="1" applyFont="1" applyFill="1" applyBorder="1" applyAlignment="1">
      <alignment horizontal="center" vertical="center"/>
    </xf>
    <xf numFmtId="0" fontId="3" fillId="2" borderId="1" xfId="0" applyFont="1" applyFill="1" applyBorder="1" applyAlignment="1">
      <alignment vertical="top" wrapText="1"/>
    </xf>
    <xf numFmtId="0" fontId="3" fillId="2" borderId="1" xfId="0" applyFont="1" applyFill="1" applyBorder="1" applyAlignment="1">
      <alignment horizontal="center" vertical="center"/>
    </xf>
    <xf numFmtId="0" fontId="12" fillId="2" borderId="1" xfId="0" applyFont="1" applyFill="1" applyBorder="1" applyAlignment="1">
      <alignment vertical="top" wrapText="1"/>
    </xf>
    <xf numFmtId="49" fontId="4" fillId="2" borderId="1" xfId="0" applyNumberFormat="1" applyFont="1" applyFill="1" applyBorder="1" applyAlignment="1">
      <alignment horizontal="center" vertical="top"/>
    </xf>
    <xf numFmtId="164" fontId="12" fillId="2" borderId="1" xfId="0" applyNumberFormat="1" applyFont="1" applyFill="1" applyBorder="1" applyAlignment="1">
      <alignment horizontal="left" vertical="top" wrapText="1"/>
    </xf>
    <xf numFmtId="0" fontId="6" fillId="2" borderId="3" xfId="0" applyFont="1" applyFill="1" applyBorder="1" applyAlignment="1">
      <alignment vertical="top" wrapText="1"/>
    </xf>
    <xf numFmtId="1" fontId="3" fillId="2" borderId="1" xfId="0" applyNumberFormat="1" applyFont="1" applyFill="1" applyBorder="1" applyAlignment="1">
      <alignment horizontal="center" vertical="center"/>
    </xf>
    <xf numFmtId="164" fontId="11" fillId="2" borderId="1" xfId="0" applyNumberFormat="1" applyFont="1" applyFill="1" applyBorder="1" applyAlignment="1">
      <alignment horizontal="left" vertical="top" wrapText="1"/>
    </xf>
    <xf numFmtId="0" fontId="3" fillId="2" borderId="1" xfId="0" applyFont="1" applyFill="1" applyBorder="1" applyAlignment="1">
      <alignment horizontal="left" vertical="top" wrapText="1"/>
    </xf>
    <xf numFmtId="0" fontId="3" fillId="2" borderId="1" xfId="0" applyFont="1" applyFill="1" applyBorder="1" applyAlignment="1">
      <alignment horizontal="center" vertical="top"/>
    </xf>
    <xf numFmtId="0" fontId="7" fillId="2" borderId="5" xfId="0" applyFont="1" applyFill="1" applyBorder="1" applyAlignment="1">
      <alignment vertical="top" wrapText="1"/>
    </xf>
    <xf numFmtId="164" fontId="8" fillId="2" borderId="1" xfId="0" applyNumberFormat="1" applyFont="1" applyFill="1" applyBorder="1" applyAlignment="1">
      <alignment horizontal="center" vertical="top"/>
    </xf>
    <xf numFmtId="1" fontId="2" fillId="2" borderId="1" xfId="0" applyNumberFormat="1" applyFont="1" applyFill="1" applyBorder="1" applyAlignment="1">
      <alignment horizontal="center" vertical="top"/>
    </xf>
    <xf numFmtId="0" fontId="6" fillId="2" borderId="1" xfId="0" applyFont="1" applyFill="1" applyBorder="1" applyAlignment="1">
      <alignment vertical="top" wrapText="1"/>
    </xf>
    <xf numFmtId="164" fontId="4" fillId="2" borderId="1" xfId="0" applyNumberFormat="1" applyFont="1" applyFill="1" applyBorder="1" applyAlignment="1">
      <alignment vertical="top"/>
    </xf>
    <xf numFmtId="0" fontId="4" fillId="2" borderId="1" xfId="0" applyFont="1" applyFill="1" applyBorder="1" applyAlignment="1">
      <alignment horizontal="center" vertical="top"/>
    </xf>
    <xf numFmtId="0" fontId="5" fillId="2" borderId="2" xfId="0" applyFont="1" applyFill="1" applyBorder="1" applyAlignment="1">
      <alignment vertical="top" wrapText="1"/>
    </xf>
    <xf numFmtId="164" fontId="2" fillId="2" borderId="1" xfId="0" applyNumberFormat="1" applyFont="1" applyFill="1" applyBorder="1" applyAlignment="1">
      <alignment horizontal="left" vertical="top" wrapText="1"/>
    </xf>
    <xf numFmtId="0" fontId="6" fillId="2" borderId="5" xfId="0" applyFont="1" applyFill="1" applyBorder="1" applyAlignment="1">
      <alignment vertical="top" wrapText="1"/>
    </xf>
    <xf numFmtId="0" fontId="3" fillId="2" borderId="0" xfId="0" applyNumberFormat="1" applyFont="1" applyFill="1"/>
    <xf numFmtId="2" fontId="3" fillId="2" borderId="5" xfId="0" applyNumberFormat="1" applyFont="1" applyFill="1" applyBorder="1" applyAlignment="1">
      <alignment horizontal="center" vertical="top"/>
    </xf>
    <xf numFmtId="0" fontId="5" fillId="2" borderId="1" xfId="0" applyFont="1" applyFill="1" applyBorder="1" applyAlignment="1">
      <alignment vertical="top" wrapText="1"/>
    </xf>
    <xf numFmtId="164" fontId="3" fillId="2" borderId="7" xfId="0" applyNumberFormat="1" applyFont="1" applyFill="1" applyBorder="1" applyAlignment="1">
      <alignment vertical="top"/>
    </xf>
    <xf numFmtId="164" fontId="5" fillId="2" borderId="1" xfId="0" applyNumberFormat="1" applyFont="1" applyFill="1" applyBorder="1" applyAlignment="1">
      <alignment horizontal="center" vertical="top"/>
    </xf>
    <xf numFmtId="164" fontId="2" fillId="2" borderId="1" xfId="0" applyNumberFormat="1" applyFont="1" applyFill="1" applyBorder="1" applyAlignment="1">
      <alignment horizontal="center" vertical="top"/>
    </xf>
    <xf numFmtId="164" fontId="3" fillId="2" borderId="5" xfId="0" applyNumberFormat="1" applyFont="1" applyFill="1" applyBorder="1" applyAlignment="1">
      <alignment vertical="top"/>
    </xf>
    <xf numFmtId="164" fontId="3" fillId="2" borderId="5" xfId="0" applyNumberFormat="1" applyFont="1" applyFill="1" applyBorder="1" applyAlignment="1">
      <alignment vertical="top" wrapText="1"/>
    </xf>
    <xf numFmtId="164" fontId="4" fillId="2" borderId="5" xfId="0" applyNumberFormat="1" applyFont="1" applyFill="1" applyBorder="1" applyAlignment="1">
      <alignment horizontal="center" vertical="top"/>
    </xf>
    <xf numFmtId="164" fontId="2" fillId="2" borderId="5" xfId="0" applyNumberFormat="1" applyFont="1" applyFill="1" applyBorder="1" applyAlignment="1">
      <alignment horizontal="center" vertical="top"/>
    </xf>
    <xf numFmtId="164" fontId="4" fillId="2" borderId="5" xfId="0" applyNumberFormat="1" applyFont="1" applyFill="1" applyBorder="1" applyAlignment="1">
      <alignment vertical="top" wrapText="1"/>
    </xf>
    <xf numFmtId="164" fontId="3" fillId="2" borderId="5" xfId="0" applyNumberFormat="1" applyFont="1" applyFill="1" applyBorder="1" applyAlignment="1">
      <alignment horizontal="center" vertical="top"/>
    </xf>
    <xf numFmtId="164" fontId="3" fillId="2" borderId="6" xfId="0" applyNumberFormat="1" applyFont="1" applyFill="1" applyBorder="1" applyAlignment="1">
      <alignment vertical="top"/>
    </xf>
    <xf numFmtId="164" fontId="12" fillId="2" borderId="5" xfId="0" applyNumberFormat="1" applyFont="1" applyFill="1" applyBorder="1" applyAlignment="1">
      <alignment vertical="top" wrapText="1"/>
    </xf>
    <xf numFmtId="9" fontId="4" fillId="2" borderId="6" xfId="1" applyFont="1" applyFill="1" applyBorder="1" applyAlignment="1">
      <alignment horizontal="left" vertical="top" wrapText="1"/>
    </xf>
    <xf numFmtId="2" fontId="2" fillId="2" borderId="5" xfId="0" applyNumberFormat="1" applyFont="1" applyFill="1" applyBorder="1" applyAlignment="1">
      <alignment horizontal="center" vertical="top"/>
    </xf>
    <xf numFmtId="2" fontId="2" fillId="2" borderId="1" xfId="0" applyNumberFormat="1" applyFont="1" applyFill="1" applyBorder="1" applyAlignment="1">
      <alignment vertical="top"/>
    </xf>
    <xf numFmtId="2" fontId="2" fillId="2" borderId="1" xfId="0" applyNumberFormat="1" applyFont="1" applyFill="1" applyBorder="1" applyAlignment="1">
      <alignment horizontal="center" vertical="top"/>
    </xf>
    <xf numFmtId="2" fontId="2" fillId="2" borderId="0" xfId="0" applyNumberFormat="1" applyFont="1" applyFill="1" applyAlignment="1">
      <alignment horizontal="center" vertical="top"/>
    </xf>
    <xf numFmtId="2" fontId="3" fillId="2" borderId="1" xfId="0" applyNumberFormat="1" applyFont="1" applyFill="1" applyBorder="1" applyAlignment="1">
      <alignment horizontal="center" vertical="top"/>
    </xf>
    <xf numFmtId="2" fontId="2" fillId="2" borderId="1" xfId="0" applyNumberFormat="1" applyFont="1" applyFill="1" applyBorder="1" applyAlignment="1">
      <alignment horizontal="center" vertical="center"/>
    </xf>
    <xf numFmtId="2" fontId="3" fillId="2" borderId="1" xfId="0" applyNumberFormat="1" applyFont="1" applyFill="1" applyBorder="1" applyAlignment="1">
      <alignment horizontal="center" vertical="center"/>
    </xf>
    <xf numFmtId="2" fontId="3" fillId="2" borderId="1" xfId="0" applyNumberFormat="1" applyFont="1" applyFill="1" applyBorder="1" applyAlignment="1">
      <alignment vertical="top"/>
    </xf>
    <xf numFmtId="0" fontId="11" fillId="2" borderId="1" xfId="0" applyFont="1" applyFill="1" applyBorder="1" applyAlignment="1">
      <alignment horizontal="center" vertical="top" wrapText="1"/>
    </xf>
    <xf numFmtId="0" fontId="11" fillId="2" borderId="1" xfId="0" applyFont="1" applyFill="1" applyBorder="1" applyAlignment="1">
      <alignment horizontal="left" vertical="top" wrapText="1"/>
    </xf>
    <xf numFmtId="0" fontId="7" fillId="2" borderId="7" xfId="0" applyFont="1" applyFill="1" applyBorder="1" applyAlignment="1">
      <alignment vertical="top" wrapText="1"/>
    </xf>
    <xf numFmtId="2" fontId="4" fillId="2" borderId="1" xfId="0" applyNumberFormat="1" applyFont="1" applyFill="1" applyBorder="1" applyAlignment="1">
      <alignment horizontal="center" vertical="top"/>
    </xf>
    <xf numFmtId="164" fontId="2" fillId="2" borderId="1" xfId="0" applyNumberFormat="1" applyFont="1" applyFill="1" applyBorder="1" applyAlignment="1">
      <alignment vertical="top"/>
    </xf>
    <xf numFmtId="0" fontId="4" fillId="2" borderId="0" xfId="0" applyFont="1" applyFill="1" applyAlignment="1">
      <alignment horizontal="center" vertical="top"/>
    </xf>
    <xf numFmtId="164" fontId="4" fillId="2" borderId="0" xfId="0" applyNumberFormat="1" applyFont="1" applyFill="1" applyAlignment="1">
      <alignment horizontal="center" vertical="top"/>
    </xf>
    <xf numFmtId="164" fontId="4" fillId="2" borderId="1" xfId="0" applyNumberFormat="1" applyFont="1" applyFill="1" applyBorder="1" applyAlignment="1">
      <alignment horizontal="center" vertical="center"/>
    </xf>
    <xf numFmtId="164" fontId="3" fillId="2" borderId="0" xfId="0" applyNumberFormat="1" applyFont="1" applyFill="1" applyAlignment="1">
      <alignment horizontal="center" vertical="top"/>
    </xf>
    <xf numFmtId="164" fontId="12" fillId="2" borderId="5" xfId="0" applyNumberFormat="1" applyFont="1" applyFill="1" applyBorder="1" applyAlignment="1">
      <alignment vertical="center" wrapText="1"/>
    </xf>
    <xf numFmtId="164" fontId="12" fillId="2" borderId="6" xfId="0" applyNumberFormat="1" applyFont="1" applyFill="1" applyBorder="1" applyAlignment="1">
      <alignment vertical="center" wrapText="1"/>
    </xf>
    <xf numFmtId="164" fontId="4" fillId="2" borderId="5" xfId="0" applyNumberFormat="1" applyFont="1" applyFill="1" applyBorder="1" applyAlignment="1">
      <alignment vertical="top" wrapText="1"/>
    </xf>
    <xf numFmtId="0" fontId="0" fillId="2" borderId="6" xfId="0" applyFill="1" applyBorder="1" applyAlignment="1">
      <alignment vertical="top" wrapText="1"/>
    </xf>
    <xf numFmtId="164" fontId="2" fillId="2" borderId="2" xfId="0" applyNumberFormat="1" applyFont="1" applyFill="1" applyBorder="1" applyAlignment="1">
      <alignment horizontal="center" vertical="top" wrapText="1"/>
    </xf>
    <xf numFmtId="164" fontId="2" fillId="2" borderId="3" xfId="0" applyNumberFormat="1" applyFont="1" applyFill="1" applyBorder="1" applyAlignment="1">
      <alignment horizontal="center" vertical="top"/>
    </xf>
    <xf numFmtId="164" fontId="2" fillId="2" borderId="4" xfId="0" applyNumberFormat="1" applyFont="1" applyFill="1" applyBorder="1" applyAlignment="1">
      <alignment horizontal="center" vertical="top"/>
    </xf>
    <xf numFmtId="164" fontId="2" fillId="2" borderId="5" xfId="0" applyNumberFormat="1" applyFont="1" applyFill="1" applyBorder="1" applyAlignment="1">
      <alignment horizontal="center" vertical="top"/>
    </xf>
    <xf numFmtId="164" fontId="2" fillId="2" borderId="8" xfId="0" applyNumberFormat="1" applyFont="1" applyFill="1" applyBorder="1" applyAlignment="1">
      <alignment horizontal="center" vertical="top"/>
    </xf>
    <xf numFmtId="164" fontId="4" fillId="2" borderId="5" xfId="0" applyNumberFormat="1" applyFont="1" applyFill="1" applyBorder="1" applyAlignment="1">
      <alignment horizontal="center" vertical="top"/>
    </xf>
    <xf numFmtId="0" fontId="0" fillId="2" borderId="6" xfId="0" applyFill="1" applyBorder="1" applyAlignment="1">
      <alignment horizontal="center" vertical="top"/>
    </xf>
    <xf numFmtId="2" fontId="4" fillId="2" borderId="5" xfId="0" applyNumberFormat="1" applyFont="1" applyFill="1" applyBorder="1" applyAlignment="1">
      <alignment horizontal="center" vertical="top"/>
    </xf>
    <xf numFmtId="2" fontId="0" fillId="2" borderId="6" xfId="0" applyNumberFormat="1" applyFill="1" applyBorder="1" applyAlignment="1">
      <alignment horizontal="center" vertical="top"/>
    </xf>
    <xf numFmtId="164" fontId="5" fillId="2" borderId="5" xfId="1" applyNumberFormat="1" applyFont="1" applyFill="1" applyBorder="1" applyAlignment="1">
      <alignment horizontal="center" vertical="top"/>
    </xf>
    <xf numFmtId="164" fontId="5" fillId="2" borderId="8" xfId="1" applyNumberFormat="1" applyFont="1" applyFill="1" applyBorder="1" applyAlignment="1">
      <alignment horizontal="center" vertical="top"/>
    </xf>
    <xf numFmtId="9" fontId="7" fillId="2" borderId="5" xfId="1" applyFont="1" applyFill="1" applyBorder="1" applyAlignment="1">
      <alignment horizontal="left" vertical="top" wrapText="1"/>
    </xf>
    <xf numFmtId="9" fontId="7" fillId="2" borderId="8" xfId="1" applyFont="1" applyFill="1" applyBorder="1" applyAlignment="1">
      <alignment horizontal="left" vertical="top" wrapText="1"/>
    </xf>
    <xf numFmtId="0" fontId="0" fillId="2" borderId="6" xfId="0" applyFill="1" applyBorder="1" applyAlignment="1">
      <alignment horizontal="left" vertical="top" wrapText="1"/>
    </xf>
    <xf numFmtId="164" fontId="2" fillId="2" borderId="5" xfId="1" applyNumberFormat="1" applyFont="1" applyFill="1" applyBorder="1" applyAlignment="1">
      <alignment horizontal="center" vertical="top"/>
    </xf>
    <xf numFmtId="164" fontId="2" fillId="2" borderId="8" xfId="1" applyNumberFormat="1" applyFont="1" applyFill="1" applyBorder="1" applyAlignment="1">
      <alignment horizontal="center" vertical="top"/>
    </xf>
    <xf numFmtId="164" fontId="12" fillId="2" borderId="5" xfId="0" applyNumberFormat="1" applyFont="1" applyFill="1" applyBorder="1" applyAlignment="1">
      <alignment vertical="top" wrapText="1"/>
    </xf>
    <xf numFmtId="164" fontId="12" fillId="2" borderId="6" xfId="0" applyNumberFormat="1" applyFont="1" applyFill="1" applyBorder="1" applyAlignment="1">
      <alignment vertical="top" wrapText="1"/>
    </xf>
    <xf numFmtId="9" fontId="4" fillId="2" borderId="5" xfId="1" applyFont="1" applyFill="1" applyBorder="1" applyAlignment="1">
      <alignment horizontal="left" vertical="top" wrapText="1"/>
    </xf>
    <xf numFmtId="9" fontId="4" fillId="2" borderId="6" xfId="1" applyFont="1" applyFill="1" applyBorder="1" applyAlignment="1">
      <alignment horizontal="left" vertical="top" wrapText="1"/>
    </xf>
    <xf numFmtId="164" fontId="2" fillId="2" borderId="2" xfId="0" applyNumberFormat="1" applyFont="1" applyFill="1" applyBorder="1" applyAlignment="1">
      <alignment horizontal="center" vertical="top"/>
    </xf>
    <xf numFmtId="0" fontId="4" fillId="2" borderId="5" xfId="0" applyFont="1" applyFill="1" applyBorder="1" applyAlignment="1">
      <alignment horizontal="center" vertical="top"/>
    </xf>
    <xf numFmtId="0" fontId="4" fillId="2" borderId="8" xfId="0" applyFont="1" applyFill="1" applyBorder="1" applyAlignment="1">
      <alignment horizontal="center" vertical="top"/>
    </xf>
    <xf numFmtId="164" fontId="4" fillId="2" borderId="8" xfId="0" applyNumberFormat="1" applyFont="1" applyFill="1" applyBorder="1" applyAlignment="1">
      <alignment horizontal="center" vertical="top"/>
    </xf>
    <xf numFmtId="9" fontId="3" fillId="2" borderId="5" xfId="1" applyFont="1" applyFill="1" applyBorder="1" applyAlignment="1">
      <alignment horizontal="left" vertical="top"/>
    </xf>
    <xf numFmtId="9" fontId="3" fillId="2" borderId="8" xfId="1" applyFont="1" applyFill="1" applyBorder="1" applyAlignment="1">
      <alignment horizontal="left" vertical="top"/>
    </xf>
    <xf numFmtId="0" fontId="0" fillId="2" borderId="6" xfId="0" applyFill="1" applyBorder="1" applyAlignment="1">
      <alignment horizontal="left" vertical="top"/>
    </xf>
    <xf numFmtId="0" fontId="10" fillId="2" borderId="6" xfId="0" applyFont="1" applyFill="1" applyBorder="1" applyAlignment="1">
      <alignment vertical="top" wrapText="1"/>
    </xf>
    <xf numFmtId="0" fontId="3" fillId="2" borderId="0" xfId="0" applyFont="1" applyFill="1" applyAlignment="1"/>
    <xf numFmtId="164" fontId="2" fillId="2" borderId="1" xfId="0" applyNumberFormat="1" applyFont="1" applyFill="1" applyBorder="1" applyAlignment="1">
      <alignment horizontal="center" vertical="top" wrapText="1"/>
    </xf>
    <xf numFmtId="164" fontId="2" fillId="2" borderId="1" xfId="0" applyNumberFormat="1" applyFont="1" applyFill="1" applyBorder="1" applyAlignment="1">
      <alignment horizontal="center" vertical="top"/>
    </xf>
    <xf numFmtId="164" fontId="3" fillId="2" borderId="5" xfId="0" applyNumberFormat="1" applyFont="1" applyFill="1" applyBorder="1" applyAlignment="1">
      <alignment vertical="top" wrapText="1"/>
    </xf>
    <xf numFmtId="164" fontId="3" fillId="2" borderId="8" xfId="0" applyNumberFormat="1" applyFont="1" applyFill="1" applyBorder="1" applyAlignment="1">
      <alignment vertical="top" wrapText="1"/>
    </xf>
    <xf numFmtId="0" fontId="2" fillId="2" borderId="0" xfId="0" applyFont="1" applyFill="1" applyAlignment="1">
      <alignment horizontal="center" wrapText="1"/>
    </xf>
    <xf numFmtId="164" fontId="5" fillId="2" borderId="5" xfId="0" applyNumberFormat="1" applyFont="1" applyFill="1" applyBorder="1" applyAlignment="1">
      <alignment vertical="top" wrapText="1"/>
    </xf>
    <xf numFmtId="164" fontId="5" fillId="2" borderId="8" xfId="0" applyNumberFormat="1" applyFont="1" applyFill="1" applyBorder="1" applyAlignment="1">
      <alignment vertical="top" wrapText="1"/>
    </xf>
    <xf numFmtId="164" fontId="3" fillId="2" borderId="5" xfId="0" applyNumberFormat="1" applyFont="1" applyFill="1" applyBorder="1" applyAlignment="1">
      <alignment vertical="top"/>
    </xf>
    <xf numFmtId="164" fontId="3" fillId="2" borderId="8" xfId="0" applyNumberFormat="1" applyFont="1" applyFill="1" applyBorder="1" applyAlignment="1">
      <alignment vertical="top"/>
    </xf>
    <xf numFmtId="49" fontId="2" fillId="2" borderId="5" xfId="0" applyNumberFormat="1" applyFont="1" applyFill="1" applyBorder="1" applyAlignment="1">
      <alignment horizontal="center" vertical="top"/>
    </xf>
    <xf numFmtId="49" fontId="2" fillId="2" borderId="6" xfId="0" applyNumberFormat="1" applyFont="1" applyFill="1" applyBorder="1" applyAlignment="1">
      <alignment horizontal="center" vertical="top"/>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164" fontId="2" fillId="2" borderId="5" xfId="0" applyNumberFormat="1" applyFont="1" applyFill="1" applyBorder="1" applyAlignment="1">
      <alignment horizontal="center" vertical="top" wrapText="1"/>
    </xf>
    <xf numFmtId="164" fontId="2" fillId="2" borderId="6" xfId="0" applyNumberFormat="1" applyFont="1" applyFill="1" applyBorder="1" applyAlignment="1">
      <alignment horizontal="center" vertical="top" wrapText="1"/>
    </xf>
    <xf numFmtId="164" fontId="2" fillId="2" borderId="3" xfId="0" applyNumberFormat="1" applyFont="1" applyFill="1" applyBorder="1" applyAlignment="1">
      <alignment horizontal="center" vertical="top" wrapText="1"/>
    </xf>
    <xf numFmtId="164" fontId="2" fillId="2" borderId="4" xfId="0" applyNumberFormat="1" applyFont="1" applyFill="1" applyBorder="1" applyAlignment="1">
      <alignment horizontal="center" vertical="top" wrapText="1"/>
    </xf>
    <xf numFmtId="0" fontId="6" fillId="2" borderId="5" xfId="0" applyFont="1" applyFill="1" applyBorder="1" applyAlignment="1">
      <alignment horizontal="left" vertical="top" wrapText="1"/>
    </xf>
    <xf numFmtId="0" fontId="6" fillId="2" borderId="8" xfId="0" applyFont="1" applyFill="1" applyBorder="1" applyAlignment="1">
      <alignment horizontal="left" vertical="top" wrapText="1"/>
    </xf>
    <xf numFmtId="0" fontId="2" fillId="2" borderId="5" xfId="0" applyFont="1" applyFill="1" applyBorder="1" applyAlignment="1">
      <alignment horizontal="center" vertical="top"/>
    </xf>
    <xf numFmtId="0" fontId="2" fillId="2" borderId="8" xfId="0" applyFont="1" applyFill="1" applyBorder="1" applyAlignment="1">
      <alignment horizontal="center" vertical="top"/>
    </xf>
    <xf numFmtId="164" fontId="8" fillId="2" borderId="5" xfId="0" applyNumberFormat="1" applyFont="1" applyFill="1" applyBorder="1" applyAlignment="1">
      <alignment horizontal="center" vertical="top"/>
    </xf>
    <xf numFmtId="164" fontId="8" fillId="2" borderId="8" xfId="0" applyNumberFormat="1" applyFont="1" applyFill="1" applyBorder="1" applyAlignment="1">
      <alignment horizontal="center" vertical="top"/>
    </xf>
    <xf numFmtId="2" fontId="3" fillId="2" borderId="5" xfId="0" applyNumberFormat="1" applyFont="1" applyFill="1" applyBorder="1" applyAlignment="1">
      <alignment vertical="top"/>
    </xf>
    <xf numFmtId="2" fontId="0" fillId="2" borderId="8" xfId="0" applyNumberFormat="1" applyFill="1" applyBorder="1" applyAlignment="1">
      <alignment vertical="top"/>
    </xf>
    <xf numFmtId="2" fontId="0" fillId="2" borderId="6" xfId="0" applyNumberFormat="1" applyFill="1" applyBorder="1" applyAlignment="1">
      <alignment vertical="top"/>
    </xf>
    <xf numFmtId="164" fontId="9" fillId="2" borderId="5" xfId="0" applyNumberFormat="1" applyFont="1" applyFill="1" applyBorder="1" applyAlignment="1">
      <alignment horizontal="center" vertical="top"/>
    </xf>
    <xf numFmtId="164" fontId="9" fillId="2" borderId="8" xfId="0" applyNumberFormat="1" applyFont="1" applyFill="1" applyBorder="1" applyAlignment="1">
      <alignment horizontal="center" vertical="top"/>
    </xf>
    <xf numFmtId="164" fontId="3" fillId="2" borderId="5" xfId="0" applyNumberFormat="1" applyFont="1" applyFill="1" applyBorder="1" applyAlignment="1">
      <alignment horizontal="center" vertical="top"/>
    </xf>
    <xf numFmtId="0" fontId="0" fillId="2" borderId="8" xfId="0" applyFill="1" applyBorder="1" applyAlignment="1">
      <alignment horizontal="center" vertical="top"/>
    </xf>
    <xf numFmtId="0" fontId="0" fillId="2" borderId="8" xfId="0" applyFill="1" applyBorder="1" applyAlignment="1">
      <alignment vertical="top" wrapText="1"/>
    </xf>
    <xf numFmtId="0" fontId="2" fillId="2" borderId="2" xfId="0" applyFont="1" applyFill="1" applyBorder="1" applyAlignment="1">
      <alignment horizontal="center" vertical="top" wrapText="1"/>
    </xf>
    <xf numFmtId="0" fontId="2" fillId="2" borderId="3" xfId="0" applyFont="1" applyFill="1" applyBorder="1" applyAlignment="1">
      <alignment horizontal="center" vertical="top" wrapText="1"/>
    </xf>
    <xf numFmtId="0" fontId="2" fillId="2" borderId="4" xfId="0" applyFont="1" applyFill="1" applyBorder="1" applyAlignment="1">
      <alignment horizontal="center" vertical="top" wrapText="1"/>
    </xf>
    <xf numFmtId="49" fontId="2" fillId="2" borderId="5" xfId="1" applyNumberFormat="1" applyFont="1" applyFill="1" applyBorder="1" applyAlignment="1">
      <alignment horizontal="center" vertical="top"/>
    </xf>
    <xf numFmtId="49" fontId="2" fillId="2" borderId="8" xfId="1" applyNumberFormat="1" applyFont="1" applyFill="1" applyBorder="1" applyAlignment="1">
      <alignment horizontal="center" vertical="top"/>
    </xf>
    <xf numFmtId="164" fontId="3" fillId="2" borderId="6" xfId="0" applyNumberFormat="1" applyFont="1" applyFill="1" applyBorder="1" applyAlignment="1">
      <alignment vertical="top"/>
    </xf>
    <xf numFmtId="2" fontId="3" fillId="2" borderId="5" xfId="0" applyNumberFormat="1" applyFont="1" applyFill="1" applyBorder="1" applyAlignment="1">
      <alignment horizontal="center" vertical="top"/>
    </xf>
  </cellXfs>
  <cellStyles count="2">
    <cellStyle name="Обычный" xfId="0" builtinId="0"/>
    <cellStyle name="Процентный" xfId="1" builtinId="5"/>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Q99"/>
  <sheetViews>
    <sheetView tabSelected="1" view="pageBreakPreview" zoomScale="70" zoomScaleSheetLayoutView="70" workbookViewId="0">
      <selection activeCell="I10" sqref="I10"/>
    </sheetView>
  </sheetViews>
  <sheetFormatPr defaultColWidth="9.140625" defaultRowHeight="16.5"/>
  <cols>
    <col min="1" max="1" width="6" style="1" customWidth="1"/>
    <col min="2" max="2" width="56.5703125" style="1" customWidth="1"/>
    <col min="3" max="3" width="11.5703125" style="18" customWidth="1"/>
    <col min="4" max="4" width="11.28515625" style="18" customWidth="1"/>
    <col min="5" max="5" width="10.42578125" style="18" customWidth="1"/>
    <col min="6" max="6" width="10" style="18" customWidth="1"/>
    <col min="7" max="7" width="11.42578125" style="18" customWidth="1"/>
    <col min="8" max="8" width="10.28515625" style="18" customWidth="1"/>
    <col min="9" max="9" width="10.42578125" style="18" customWidth="1"/>
    <col min="10" max="10" width="10.28515625" style="18" customWidth="1"/>
    <col min="11" max="11" width="9.7109375" style="18" customWidth="1"/>
    <col min="12" max="12" width="11.5703125" style="18" customWidth="1"/>
    <col min="13" max="13" width="12.85546875" style="19" customWidth="1"/>
    <col min="14" max="14" width="108.85546875" style="1" customWidth="1"/>
    <col min="15" max="15" width="7.28515625" style="1" hidden="1" customWidth="1"/>
    <col min="16" max="16" width="10" style="1" hidden="1" customWidth="1"/>
    <col min="17" max="17" width="9.140625" style="1" hidden="1" customWidth="1"/>
    <col min="18" max="16384" width="9.140625" style="1"/>
  </cols>
  <sheetData>
    <row r="1" spans="1:14" ht="24.75" customHeight="1">
      <c r="A1" s="143" t="s">
        <v>135</v>
      </c>
      <c r="B1" s="143"/>
      <c r="C1" s="143"/>
      <c r="D1" s="143"/>
      <c r="E1" s="143"/>
      <c r="F1" s="143"/>
      <c r="G1" s="143"/>
      <c r="H1" s="143"/>
      <c r="I1" s="143"/>
      <c r="J1" s="143"/>
      <c r="K1" s="143"/>
      <c r="L1" s="143"/>
      <c r="M1" s="143"/>
      <c r="N1" s="143"/>
    </row>
    <row r="2" spans="1:14" ht="15" customHeight="1">
      <c r="A2" s="2"/>
      <c r="B2" s="2"/>
      <c r="C2" s="3"/>
      <c r="D2" s="3"/>
      <c r="E2" s="3"/>
      <c r="F2" s="3"/>
      <c r="G2" s="3"/>
      <c r="H2" s="3"/>
      <c r="I2" s="3"/>
      <c r="J2" s="3"/>
      <c r="K2" s="3"/>
      <c r="L2" s="3"/>
      <c r="M2" s="3"/>
      <c r="N2" s="4" t="s">
        <v>1</v>
      </c>
    </row>
    <row r="3" spans="1:14" s="5" customFormat="1" ht="16.5" customHeight="1">
      <c r="A3" s="150" t="s">
        <v>0</v>
      </c>
      <c r="B3" s="150" t="s">
        <v>45</v>
      </c>
      <c r="C3" s="110" t="s">
        <v>44</v>
      </c>
      <c r="D3" s="154"/>
      <c r="E3" s="154"/>
      <c r="F3" s="154"/>
      <c r="G3" s="155"/>
      <c r="H3" s="110" t="s">
        <v>29</v>
      </c>
      <c r="I3" s="154"/>
      <c r="J3" s="154"/>
      <c r="K3" s="154"/>
      <c r="L3" s="155"/>
      <c r="M3" s="152" t="s">
        <v>36</v>
      </c>
      <c r="N3" s="150" t="s">
        <v>28</v>
      </c>
    </row>
    <row r="4" spans="1:14" s="5" customFormat="1" ht="75" customHeight="1">
      <c r="A4" s="151"/>
      <c r="B4" s="151"/>
      <c r="C4" s="26" t="s">
        <v>23</v>
      </c>
      <c r="D4" s="26" t="s">
        <v>24</v>
      </c>
      <c r="E4" s="26" t="s">
        <v>25</v>
      </c>
      <c r="F4" s="26" t="s">
        <v>26</v>
      </c>
      <c r="G4" s="26" t="s">
        <v>27</v>
      </c>
      <c r="H4" s="26" t="s">
        <v>23</v>
      </c>
      <c r="I4" s="26" t="s">
        <v>24</v>
      </c>
      <c r="J4" s="26" t="s">
        <v>25</v>
      </c>
      <c r="K4" s="26" t="s">
        <v>26</v>
      </c>
      <c r="L4" s="26" t="s">
        <v>27</v>
      </c>
      <c r="M4" s="153"/>
      <c r="N4" s="151"/>
    </row>
    <row r="5" spans="1:14">
      <c r="A5" s="6">
        <v>1</v>
      </c>
      <c r="B5" s="7">
        <v>2</v>
      </c>
      <c r="C5" s="8">
        <v>3</v>
      </c>
      <c r="D5" s="8">
        <v>4</v>
      </c>
      <c r="E5" s="8">
        <v>5</v>
      </c>
      <c r="F5" s="8">
        <v>6</v>
      </c>
      <c r="G5" s="8">
        <v>7</v>
      </c>
      <c r="H5" s="9">
        <v>8</v>
      </c>
      <c r="I5" s="8">
        <v>9</v>
      </c>
      <c r="J5" s="8">
        <v>10</v>
      </c>
      <c r="K5" s="8">
        <v>11</v>
      </c>
      <c r="L5" s="8">
        <v>12</v>
      </c>
      <c r="M5" s="8">
        <v>13</v>
      </c>
      <c r="N5" s="7" t="s">
        <v>35</v>
      </c>
    </row>
    <row r="6" spans="1:14" ht="16.5" customHeight="1">
      <c r="A6" s="170" t="s">
        <v>2</v>
      </c>
      <c r="B6" s="171"/>
      <c r="C6" s="171"/>
      <c r="D6" s="171"/>
      <c r="E6" s="171"/>
      <c r="F6" s="171"/>
      <c r="G6" s="171"/>
      <c r="H6" s="171"/>
      <c r="I6" s="171"/>
      <c r="J6" s="171"/>
      <c r="K6" s="171"/>
      <c r="L6" s="171"/>
      <c r="M6" s="171"/>
      <c r="N6" s="172"/>
    </row>
    <row r="7" spans="1:14" ht="69" customHeight="1">
      <c r="A7" s="21" t="s">
        <v>32</v>
      </c>
      <c r="B7" s="27" t="s">
        <v>46</v>
      </c>
      <c r="C7" s="78">
        <f>C8+C9+C10</f>
        <v>1944.2</v>
      </c>
      <c r="D7" s="78">
        <f>D8+D9+D10</f>
        <v>5600</v>
      </c>
      <c r="E7" s="78">
        <f>E8+E9+E10</f>
        <v>3966</v>
      </c>
      <c r="F7" s="78"/>
      <c r="G7" s="78">
        <f>G8+G9+G10</f>
        <v>11510.2</v>
      </c>
      <c r="H7" s="78">
        <f>H8+H9+H10</f>
        <v>1930.8</v>
      </c>
      <c r="I7" s="78">
        <f>I10</f>
        <v>5596</v>
      </c>
      <c r="J7" s="78">
        <f>J10</f>
        <v>3960</v>
      </c>
      <c r="K7" s="78"/>
      <c r="L7" s="78">
        <f>J7+I7+H7</f>
        <v>11486.8</v>
      </c>
      <c r="M7" s="28" t="s">
        <v>179</v>
      </c>
      <c r="N7" s="10"/>
    </row>
    <row r="8" spans="1:14" ht="85.15" customHeight="1">
      <c r="A8" s="22" t="s">
        <v>106</v>
      </c>
      <c r="B8" s="29" t="s">
        <v>47</v>
      </c>
      <c r="C8" s="82">
        <v>390</v>
      </c>
      <c r="D8" s="82"/>
      <c r="E8" s="30"/>
      <c r="F8" s="82"/>
      <c r="G8" s="82">
        <v>390</v>
      </c>
      <c r="H8" s="82">
        <v>381.7</v>
      </c>
      <c r="I8" s="82"/>
      <c r="J8" s="82"/>
      <c r="K8" s="82"/>
      <c r="L8" s="82">
        <v>381.7</v>
      </c>
      <c r="M8" s="31" t="s">
        <v>180</v>
      </c>
      <c r="N8" s="106" t="s">
        <v>136</v>
      </c>
    </row>
    <row r="9" spans="1:14" ht="49.5">
      <c r="A9" s="23" t="s">
        <v>107</v>
      </c>
      <c r="B9" s="32" t="s">
        <v>48</v>
      </c>
      <c r="C9" s="82">
        <v>5</v>
      </c>
      <c r="D9" s="33"/>
      <c r="E9" s="33"/>
      <c r="F9" s="33"/>
      <c r="G9" s="82">
        <v>5</v>
      </c>
      <c r="H9" s="82">
        <v>0</v>
      </c>
      <c r="I9" s="82"/>
      <c r="J9" s="82"/>
      <c r="K9" s="82"/>
      <c r="L9" s="82">
        <v>0</v>
      </c>
      <c r="M9" s="31" t="s">
        <v>134</v>
      </c>
      <c r="N9" s="107"/>
    </row>
    <row r="10" spans="1:14" ht="75" customHeight="1">
      <c r="A10" s="21" t="s">
        <v>108</v>
      </c>
      <c r="B10" s="32" t="s">
        <v>49</v>
      </c>
      <c r="C10" s="82">
        <v>1549.2</v>
      </c>
      <c r="D10" s="33">
        <v>5600</v>
      </c>
      <c r="E10" s="33">
        <v>3966</v>
      </c>
      <c r="F10" s="33"/>
      <c r="G10" s="82">
        <f>SUM(C10:E10)</f>
        <v>11115.2</v>
      </c>
      <c r="H10" s="82">
        <v>1549.1</v>
      </c>
      <c r="I10" s="82">
        <v>5596</v>
      </c>
      <c r="J10" s="82">
        <v>3960</v>
      </c>
      <c r="K10" s="82"/>
      <c r="L10" s="82">
        <f>K10+J10+I10</f>
        <v>9556</v>
      </c>
      <c r="M10" s="31" t="s">
        <v>181</v>
      </c>
      <c r="N10" s="87" t="s">
        <v>137</v>
      </c>
    </row>
    <row r="11" spans="1:14">
      <c r="A11" s="134" t="s">
        <v>14</v>
      </c>
      <c r="B11" s="121" t="s">
        <v>89</v>
      </c>
      <c r="C11" s="119">
        <v>52.5</v>
      </c>
      <c r="D11" s="119">
        <v>5189</v>
      </c>
      <c r="E11" s="124"/>
      <c r="F11" s="119"/>
      <c r="G11" s="119">
        <f>F11+E11+D11+C11</f>
        <v>5241.5</v>
      </c>
      <c r="H11" s="160">
        <v>20.03</v>
      </c>
      <c r="I11" s="158">
        <v>1651</v>
      </c>
      <c r="J11" s="119"/>
      <c r="K11" s="124"/>
      <c r="L11" s="124">
        <f>-K11+J11+I11+H11</f>
        <v>1671.03</v>
      </c>
      <c r="M11" s="173" t="s">
        <v>182</v>
      </c>
      <c r="N11" s="128" t="s">
        <v>138</v>
      </c>
    </row>
    <row r="12" spans="1:14" ht="378" customHeight="1">
      <c r="A12" s="135"/>
      <c r="B12" s="122"/>
      <c r="C12" s="120"/>
      <c r="D12" s="120"/>
      <c r="E12" s="125"/>
      <c r="F12" s="120"/>
      <c r="G12" s="120"/>
      <c r="H12" s="161"/>
      <c r="I12" s="159"/>
      <c r="J12" s="120"/>
      <c r="K12" s="125"/>
      <c r="L12" s="125"/>
      <c r="M12" s="174"/>
      <c r="N12" s="129"/>
    </row>
    <row r="13" spans="1:14" ht="55.9" customHeight="1">
      <c r="A13" s="136"/>
      <c r="B13" s="123"/>
      <c r="C13" s="116"/>
      <c r="D13" s="116"/>
      <c r="E13" s="116"/>
      <c r="F13" s="116"/>
      <c r="G13" s="116"/>
      <c r="H13" s="116"/>
      <c r="I13" s="116"/>
      <c r="J13" s="116"/>
      <c r="K13" s="116"/>
      <c r="L13" s="116"/>
      <c r="M13" s="116"/>
      <c r="N13" s="88" t="s">
        <v>139</v>
      </c>
    </row>
    <row r="14" spans="1:14" ht="21" customHeight="1">
      <c r="A14" s="139" t="s">
        <v>3</v>
      </c>
      <c r="B14" s="140"/>
      <c r="C14" s="140"/>
      <c r="D14" s="140"/>
      <c r="E14" s="140"/>
      <c r="F14" s="140"/>
      <c r="G14" s="140"/>
      <c r="H14" s="140"/>
      <c r="I14" s="140"/>
      <c r="J14" s="140"/>
      <c r="K14" s="140"/>
      <c r="L14" s="140"/>
      <c r="M14" s="140"/>
      <c r="N14" s="140"/>
    </row>
    <row r="15" spans="1:14" ht="185.25" customHeight="1">
      <c r="A15" s="11" t="s">
        <v>90</v>
      </c>
      <c r="B15" s="34" t="s">
        <v>50</v>
      </c>
      <c r="C15" s="79">
        <v>460.1</v>
      </c>
      <c r="D15" s="79">
        <v>950</v>
      </c>
      <c r="E15" s="79">
        <v>3730</v>
      </c>
      <c r="F15" s="79"/>
      <c r="G15" s="79">
        <f>F15+E15+D15+C15</f>
        <v>5140.1000000000004</v>
      </c>
      <c r="H15" s="79">
        <v>407.93</v>
      </c>
      <c r="I15" s="79"/>
      <c r="J15" s="79">
        <v>3730</v>
      </c>
      <c r="K15" s="79"/>
      <c r="L15" s="79">
        <f>K15+J15+I15+H15</f>
        <v>4137.93</v>
      </c>
      <c r="M15" s="35" t="s">
        <v>183</v>
      </c>
      <c r="N15" s="40" t="s">
        <v>140</v>
      </c>
    </row>
    <row r="16" spans="1:14" ht="108.75" customHeight="1">
      <c r="A16" s="11" t="s">
        <v>15</v>
      </c>
      <c r="B16" s="34" t="s">
        <v>52</v>
      </c>
      <c r="C16" s="79">
        <v>105</v>
      </c>
      <c r="D16" s="79">
        <v>99</v>
      </c>
      <c r="E16" s="79"/>
      <c r="F16" s="79"/>
      <c r="G16" s="79">
        <f>F16+E16+D16+C16</f>
        <v>204</v>
      </c>
      <c r="H16" s="79">
        <v>21</v>
      </c>
      <c r="I16" s="79"/>
      <c r="J16" s="79"/>
      <c r="K16" s="79"/>
      <c r="L16" s="79">
        <v>21</v>
      </c>
      <c r="M16" s="35" t="s">
        <v>184</v>
      </c>
      <c r="N16" s="36" t="s">
        <v>141</v>
      </c>
    </row>
    <row r="17" spans="1:14">
      <c r="A17" s="110" t="s">
        <v>4</v>
      </c>
      <c r="B17" s="111"/>
      <c r="C17" s="111"/>
      <c r="D17" s="111"/>
      <c r="E17" s="111"/>
      <c r="F17" s="111"/>
      <c r="G17" s="111"/>
      <c r="H17" s="111"/>
      <c r="I17" s="111"/>
      <c r="J17" s="111"/>
      <c r="K17" s="111"/>
      <c r="L17" s="111"/>
      <c r="M17" s="111"/>
      <c r="N17" s="112"/>
    </row>
    <row r="18" spans="1:14" ht="23.25" customHeight="1">
      <c r="A18" s="146" t="s">
        <v>40</v>
      </c>
      <c r="B18" s="144" t="s">
        <v>127</v>
      </c>
      <c r="C18" s="113">
        <v>10</v>
      </c>
      <c r="D18" s="113"/>
      <c r="E18" s="113"/>
      <c r="F18" s="113"/>
      <c r="G18" s="113">
        <f>C18</f>
        <v>10</v>
      </c>
      <c r="H18" s="113">
        <v>0</v>
      </c>
      <c r="I18" s="113"/>
      <c r="J18" s="113"/>
      <c r="K18" s="113"/>
      <c r="L18" s="113">
        <v>0</v>
      </c>
      <c r="M18" s="148" t="s">
        <v>134</v>
      </c>
      <c r="N18" s="108" t="s">
        <v>176</v>
      </c>
    </row>
    <row r="19" spans="1:14" ht="241.15" customHeight="1">
      <c r="A19" s="147"/>
      <c r="B19" s="145"/>
      <c r="C19" s="114"/>
      <c r="D19" s="114"/>
      <c r="E19" s="114"/>
      <c r="F19" s="114"/>
      <c r="G19" s="114"/>
      <c r="H19" s="114"/>
      <c r="I19" s="114"/>
      <c r="J19" s="114"/>
      <c r="K19" s="114"/>
      <c r="L19" s="114"/>
      <c r="M19" s="149"/>
      <c r="N19" s="137"/>
    </row>
    <row r="20" spans="1:14" ht="22.5" customHeight="1">
      <c r="A20" s="110" t="s">
        <v>43</v>
      </c>
      <c r="B20" s="111"/>
      <c r="C20" s="111"/>
      <c r="D20" s="111"/>
      <c r="E20" s="111"/>
      <c r="F20" s="111"/>
      <c r="G20" s="111"/>
      <c r="H20" s="111"/>
      <c r="I20" s="111"/>
      <c r="J20" s="111"/>
      <c r="K20" s="111"/>
      <c r="L20" s="111"/>
      <c r="M20" s="111"/>
      <c r="N20" s="112"/>
    </row>
    <row r="21" spans="1:14" ht="76.150000000000006" customHeight="1">
      <c r="A21" s="80" t="s">
        <v>91</v>
      </c>
      <c r="B21" s="37" t="s">
        <v>126</v>
      </c>
      <c r="C21" s="83">
        <v>1509.6</v>
      </c>
      <c r="D21" s="83"/>
      <c r="E21" s="83"/>
      <c r="F21" s="83"/>
      <c r="G21" s="83">
        <f>C21</f>
        <v>1509.6</v>
      </c>
      <c r="H21" s="83">
        <v>1355.3</v>
      </c>
      <c r="I21" s="83"/>
      <c r="J21" s="83"/>
      <c r="K21" s="83"/>
      <c r="L21" s="83">
        <v>1355.3</v>
      </c>
      <c r="M21" s="38">
        <v>89.8</v>
      </c>
      <c r="N21" s="36" t="s">
        <v>142</v>
      </c>
    </row>
    <row r="22" spans="1:14" ht="18" customHeight="1">
      <c r="A22" s="110" t="s">
        <v>5</v>
      </c>
      <c r="B22" s="111"/>
      <c r="C22" s="111"/>
      <c r="D22" s="111"/>
      <c r="E22" s="111"/>
      <c r="F22" s="111"/>
      <c r="G22" s="111"/>
      <c r="H22" s="111"/>
      <c r="I22" s="111"/>
      <c r="J22" s="111"/>
      <c r="K22" s="111"/>
      <c r="L22" s="111"/>
      <c r="M22" s="111"/>
      <c r="N22" s="112"/>
    </row>
    <row r="23" spans="1:14" ht="40.9" customHeight="1">
      <c r="A23" s="11" t="s">
        <v>16</v>
      </c>
      <c r="B23" s="39" t="s">
        <v>51</v>
      </c>
      <c r="C23" s="91">
        <f>C24+C26+C31+C32+C33</f>
        <v>129682.05</v>
      </c>
      <c r="D23" s="92">
        <f>D24+D26+D31+D32+D33</f>
        <v>444821</v>
      </c>
      <c r="E23" s="89">
        <f>E24+E26+E31+E32+E33</f>
        <v>33335.800000000003</v>
      </c>
      <c r="F23" s="89"/>
      <c r="G23" s="91">
        <f>G24+G26+G31+G32+G33</f>
        <v>607838.85</v>
      </c>
      <c r="H23" s="78">
        <f>H24+H26+H31+H32+H33</f>
        <v>110898.98999999999</v>
      </c>
      <c r="I23" s="78">
        <f>I24+I26+I31+I32+I33</f>
        <v>378158.16</v>
      </c>
      <c r="J23" s="78">
        <f>J24+J26+K31</f>
        <v>33335.800000000003</v>
      </c>
      <c r="K23" s="78"/>
      <c r="L23" s="78">
        <f>J23+I23+H23</f>
        <v>522392.94999999995</v>
      </c>
      <c r="M23" s="78">
        <v>85.9</v>
      </c>
      <c r="N23" s="84"/>
    </row>
    <row r="24" spans="1:14" ht="369.75" customHeight="1">
      <c r="A24" s="11" t="s">
        <v>109</v>
      </c>
      <c r="B24" s="108" t="s">
        <v>37</v>
      </c>
      <c r="C24" s="117">
        <v>37653.620000000003</v>
      </c>
      <c r="D24" s="117">
        <v>82753</v>
      </c>
      <c r="E24" s="117">
        <v>10069.85</v>
      </c>
      <c r="F24" s="117"/>
      <c r="G24" s="117">
        <f>F24+E24+D24+C24</f>
        <v>130476.47</v>
      </c>
      <c r="H24" s="115">
        <v>31185.07</v>
      </c>
      <c r="I24" s="115">
        <v>70938</v>
      </c>
      <c r="J24" s="115">
        <v>10069.85</v>
      </c>
      <c r="K24" s="115"/>
      <c r="L24" s="115">
        <v>112193.01</v>
      </c>
      <c r="M24" s="115">
        <v>86</v>
      </c>
      <c r="N24" s="40" t="s">
        <v>143</v>
      </c>
    </row>
    <row r="25" spans="1:14" ht="82.5" customHeight="1">
      <c r="A25" s="80"/>
      <c r="B25" s="109"/>
      <c r="C25" s="118"/>
      <c r="D25" s="118"/>
      <c r="E25" s="118"/>
      <c r="F25" s="118"/>
      <c r="G25" s="118"/>
      <c r="H25" s="116"/>
      <c r="I25" s="116"/>
      <c r="J25" s="116"/>
      <c r="K25" s="116"/>
      <c r="L25" s="116"/>
      <c r="M25" s="116"/>
      <c r="N25" s="40" t="s">
        <v>144</v>
      </c>
    </row>
    <row r="26" spans="1:14" ht="409.5" customHeight="1">
      <c r="A26" s="80" t="s">
        <v>110</v>
      </c>
      <c r="B26" s="141" t="s">
        <v>41</v>
      </c>
      <c r="C26" s="162">
        <v>88567.73</v>
      </c>
      <c r="D26" s="162">
        <v>359030</v>
      </c>
      <c r="E26" s="162">
        <v>23265.95</v>
      </c>
      <c r="F26" s="162"/>
      <c r="G26" s="162">
        <f>F26+E26+D26+C26</f>
        <v>470863.68</v>
      </c>
      <c r="H26" s="167">
        <v>76581.08</v>
      </c>
      <c r="I26" s="167">
        <v>304935.98</v>
      </c>
      <c r="J26" s="167">
        <v>23265.95</v>
      </c>
      <c r="K26" s="176"/>
      <c r="L26" s="115">
        <v>404783.01</v>
      </c>
      <c r="M26" s="115">
        <v>86</v>
      </c>
      <c r="N26" s="40" t="s">
        <v>145</v>
      </c>
    </row>
    <row r="27" spans="1:14" ht="76.5" hidden="1" customHeight="1">
      <c r="A27" s="86"/>
      <c r="B27" s="169"/>
      <c r="C27" s="163"/>
      <c r="D27" s="163"/>
      <c r="E27" s="163"/>
      <c r="F27" s="163"/>
      <c r="G27" s="163"/>
      <c r="H27" s="168"/>
      <c r="I27" s="168"/>
      <c r="J27" s="168"/>
      <c r="K27" s="168"/>
      <c r="L27" s="168"/>
      <c r="M27" s="168"/>
      <c r="N27" s="10"/>
    </row>
    <row r="28" spans="1:14" ht="2.1" hidden="1" customHeight="1">
      <c r="A28" s="86"/>
      <c r="B28" s="169"/>
      <c r="C28" s="163"/>
      <c r="D28" s="163"/>
      <c r="E28" s="163"/>
      <c r="F28" s="163"/>
      <c r="G28" s="163"/>
      <c r="H28" s="168"/>
      <c r="I28" s="168"/>
      <c r="J28" s="168"/>
      <c r="K28" s="168"/>
      <c r="L28" s="168"/>
      <c r="M28" s="168"/>
      <c r="N28" s="84"/>
    </row>
    <row r="29" spans="1:14" ht="409.15" customHeight="1">
      <c r="A29" s="146"/>
      <c r="B29" s="169"/>
      <c r="C29" s="163"/>
      <c r="D29" s="163"/>
      <c r="E29" s="163"/>
      <c r="F29" s="163"/>
      <c r="G29" s="163"/>
      <c r="H29" s="168"/>
      <c r="I29" s="168"/>
      <c r="J29" s="168"/>
      <c r="K29" s="168"/>
      <c r="L29" s="168"/>
      <c r="M29" s="168"/>
      <c r="N29" s="40" t="s">
        <v>146</v>
      </c>
    </row>
    <row r="30" spans="1:14" ht="279.39999999999998" customHeight="1">
      <c r="A30" s="175"/>
      <c r="B30" s="109"/>
      <c r="C30" s="164"/>
      <c r="D30" s="164"/>
      <c r="E30" s="164"/>
      <c r="F30" s="164"/>
      <c r="G30" s="164"/>
      <c r="H30" s="116"/>
      <c r="I30" s="116"/>
      <c r="J30" s="116"/>
      <c r="K30" s="116"/>
      <c r="L30" s="116"/>
      <c r="M30" s="116"/>
      <c r="N30" s="40" t="s">
        <v>147</v>
      </c>
    </row>
    <row r="31" spans="1:14" ht="72.599999999999994" customHeight="1">
      <c r="A31" s="11" t="s">
        <v>111</v>
      </c>
      <c r="B31" s="12" t="s">
        <v>38</v>
      </c>
      <c r="C31" s="41">
        <v>2117.1999999999998</v>
      </c>
      <c r="D31" s="41">
        <v>3038</v>
      </c>
      <c r="E31" s="41"/>
      <c r="F31" s="41"/>
      <c r="G31" s="41">
        <f>F31+E31+D31+C31</f>
        <v>5155.2</v>
      </c>
      <c r="H31" s="93">
        <v>1981.13</v>
      </c>
      <c r="I31" s="100">
        <v>2284.1799999999998</v>
      </c>
      <c r="J31" s="33"/>
      <c r="K31" s="33"/>
      <c r="L31" s="33">
        <v>4265.33</v>
      </c>
      <c r="M31" s="33">
        <v>82.7</v>
      </c>
      <c r="N31" s="40" t="s">
        <v>148</v>
      </c>
    </row>
    <row r="32" spans="1:14" ht="274.5" customHeight="1">
      <c r="A32" s="11" t="s">
        <v>112</v>
      </c>
      <c r="B32" s="12" t="s">
        <v>53</v>
      </c>
      <c r="C32" s="41">
        <v>126</v>
      </c>
      <c r="D32" s="42"/>
      <c r="E32" s="41"/>
      <c r="F32" s="41"/>
      <c r="G32" s="41">
        <f>C32</f>
        <v>126</v>
      </c>
      <c r="H32" s="100">
        <v>116.2</v>
      </c>
      <c r="I32" s="33"/>
      <c r="J32" s="33"/>
      <c r="K32" s="33"/>
      <c r="L32" s="100">
        <v>116.2</v>
      </c>
      <c r="M32" s="33">
        <v>92.2</v>
      </c>
      <c r="N32" s="87" t="s">
        <v>149</v>
      </c>
    </row>
    <row r="33" spans="1:14" ht="293.25" customHeight="1">
      <c r="A33" s="13" t="s">
        <v>113</v>
      </c>
      <c r="B33" s="32" t="s">
        <v>54</v>
      </c>
      <c r="C33" s="41">
        <v>1217.5</v>
      </c>
      <c r="D33" s="42"/>
      <c r="E33" s="41"/>
      <c r="F33" s="33"/>
      <c r="G33" s="33">
        <f>C33</f>
        <v>1217.5</v>
      </c>
      <c r="H33" s="33">
        <v>1035.51</v>
      </c>
      <c r="I33" s="33"/>
      <c r="J33" s="33"/>
      <c r="K33" s="33"/>
      <c r="L33" s="33">
        <v>1035.51</v>
      </c>
      <c r="M33" s="33">
        <v>85.1</v>
      </c>
      <c r="N33" s="87" t="s">
        <v>150</v>
      </c>
    </row>
    <row r="34" spans="1:14" ht="17.25" customHeight="1">
      <c r="A34" s="110" t="s">
        <v>70</v>
      </c>
      <c r="B34" s="111"/>
      <c r="C34" s="111"/>
      <c r="D34" s="111"/>
      <c r="E34" s="111"/>
      <c r="F34" s="111"/>
      <c r="G34" s="111"/>
      <c r="H34" s="111"/>
      <c r="I34" s="111"/>
      <c r="J34" s="111"/>
      <c r="K34" s="111"/>
      <c r="L34" s="111"/>
      <c r="M34" s="111"/>
      <c r="N34" s="112"/>
    </row>
    <row r="35" spans="1:14" ht="37.15" customHeight="1">
      <c r="A35" s="80" t="s">
        <v>17</v>
      </c>
      <c r="B35" s="43" t="s">
        <v>55</v>
      </c>
      <c r="C35" s="79">
        <f>C36+C37+C38+C39+C40+C41+C42</f>
        <v>30143.5</v>
      </c>
      <c r="D35" s="79">
        <f>D36+D37+D39</f>
        <v>68.400000000000006</v>
      </c>
      <c r="E35" s="79">
        <f>E36+E37+E38+E39</f>
        <v>274.10000000000002</v>
      </c>
      <c r="F35" s="79"/>
      <c r="G35" s="79">
        <f>G36+G37+G38+G39+G40+G41+G42</f>
        <v>30486</v>
      </c>
      <c r="H35" s="79">
        <f>H36+H37+H38+H39+H40+H41+H42</f>
        <v>25633.129999999997</v>
      </c>
      <c r="I35" s="101">
        <f>I36</f>
        <v>68.400000000000006</v>
      </c>
      <c r="J35" s="101">
        <f>J36+J37</f>
        <v>274.10000000000002</v>
      </c>
      <c r="K35" s="101"/>
      <c r="L35" s="79">
        <f>L36+L37+L38+L39+L40+L41+L42</f>
        <v>25975.629999999997</v>
      </c>
      <c r="M35" s="35" t="s">
        <v>185</v>
      </c>
      <c r="N35" s="10"/>
    </row>
    <row r="36" spans="1:14" ht="229.5" customHeight="1">
      <c r="A36" s="80" t="s">
        <v>92</v>
      </c>
      <c r="B36" s="44" t="s">
        <v>56</v>
      </c>
      <c r="C36" s="82">
        <v>12209.7</v>
      </c>
      <c r="D36" s="82">
        <v>68.400000000000006</v>
      </c>
      <c r="E36" s="82">
        <v>174.1</v>
      </c>
      <c r="F36" s="45"/>
      <c r="G36" s="82">
        <f>E36+D36+C36</f>
        <v>12452.2</v>
      </c>
      <c r="H36" s="102">
        <v>10443.89</v>
      </c>
      <c r="I36" s="82">
        <v>68.400000000000006</v>
      </c>
      <c r="J36" s="82">
        <v>174.1</v>
      </c>
      <c r="K36" s="45"/>
      <c r="L36" s="103">
        <f>K36+J36+I36+H36</f>
        <v>10686.39</v>
      </c>
      <c r="M36" s="31" t="s">
        <v>186</v>
      </c>
      <c r="N36" s="40" t="s">
        <v>151</v>
      </c>
    </row>
    <row r="37" spans="1:14" ht="170.65" customHeight="1">
      <c r="A37" s="80" t="s">
        <v>93</v>
      </c>
      <c r="B37" s="32" t="s">
        <v>57</v>
      </c>
      <c r="C37" s="46">
        <v>16565.099999999999</v>
      </c>
      <c r="D37" s="46"/>
      <c r="E37" s="46">
        <v>100</v>
      </c>
      <c r="F37" s="46"/>
      <c r="G37" s="46">
        <f>F37+E37+D37+C37</f>
        <v>16665.099999999999</v>
      </c>
      <c r="H37" s="46">
        <v>14195.6</v>
      </c>
      <c r="I37" s="46"/>
      <c r="J37" s="46">
        <v>100</v>
      </c>
      <c r="K37" s="46"/>
      <c r="L37" s="46">
        <f>K37+J37+I37+H37</f>
        <v>14295.6</v>
      </c>
      <c r="M37" s="47" t="s">
        <v>186</v>
      </c>
      <c r="N37" s="40" t="s">
        <v>152</v>
      </c>
    </row>
    <row r="38" spans="1:14" ht="131.25" customHeight="1">
      <c r="A38" s="80" t="s">
        <v>94</v>
      </c>
      <c r="B38" s="32" t="s">
        <v>58</v>
      </c>
      <c r="C38" s="46">
        <v>38</v>
      </c>
      <c r="D38" s="46"/>
      <c r="E38" s="46"/>
      <c r="F38" s="48"/>
      <c r="G38" s="46">
        <f>C38</f>
        <v>38</v>
      </c>
      <c r="H38" s="46">
        <v>29</v>
      </c>
      <c r="I38" s="46"/>
      <c r="J38" s="46"/>
      <c r="K38" s="46"/>
      <c r="L38" s="46">
        <f>H38</f>
        <v>29</v>
      </c>
      <c r="M38" s="47" t="s">
        <v>187</v>
      </c>
      <c r="N38" s="40" t="s">
        <v>153</v>
      </c>
    </row>
    <row r="39" spans="1:14" ht="167.25" customHeight="1">
      <c r="A39" s="80" t="s">
        <v>95</v>
      </c>
      <c r="B39" s="49" t="s">
        <v>59</v>
      </c>
      <c r="C39" s="46">
        <v>928.3</v>
      </c>
      <c r="D39" s="46"/>
      <c r="E39" s="48"/>
      <c r="F39" s="48"/>
      <c r="G39" s="46">
        <f>C39</f>
        <v>928.3</v>
      </c>
      <c r="H39" s="104">
        <v>860.6</v>
      </c>
      <c r="I39" s="104"/>
      <c r="J39" s="104"/>
      <c r="K39" s="104"/>
      <c r="L39" s="104">
        <f>H39</f>
        <v>860.6</v>
      </c>
      <c r="M39" s="50" t="s">
        <v>188</v>
      </c>
      <c r="N39" s="40" t="s">
        <v>154</v>
      </c>
    </row>
    <row r="40" spans="1:14" ht="101.65" customHeight="1">
      <c r="A40" s="80" t="s">
        <v>96</v>
      </c>
      <c r="B40" s="49" t="s">
        <v>60</v>
      </c>
      <c r="C40" s="46">
        <v>36</v>
      </c>
      <c r="D40" s="48"/>
      <c r="E40" s="48"/>
      <c r="F40" s="48"/>
      <c r="G40" s="46">
        <f>C40</f>
        <v>36</v>
      </c>
      <c r="H40" s="46">
        <v>35</v>
      </c>
      <c r="I40" s="46"/>
      <c r="J40" s="46"/>
      <c r="K40" s="46"/>
      <c r="L40" s="46">
        <f>H40</f>
        <v>35</v>
      </c>
      <c r="M40" s="47" t="s">
        <v>189</v>
      </c>
      <c r="N40" s="40" t="s">
        <v>155</v>
      </c>
    </row>
    <row r="41" spans="1:14" ht="71.650000000000006" customHeight="1">
      <c r="A41" s="80" t="s">
        <v>114</v>
      </c>
      <c r="B41" s="51" t="s">
        <v>61</v>
      </c>
      <c r="C41" s="52">
        <v>339.4</v>
      </c>
      <c r="D41" s="53"/>
      <c r="E41" s="53"/>
      <c r="F41" s="53"/>
      <c r="G41" s="52">
        <f>C41</f>
        <v>339.4</v>
      </c>
      <c r="H41" s="52">
        <v>69.040000000000006</v>
      </c>
      <c r="I41" s="52"/>
      <c r="J41" s="52"/>
      <c r="K41" s="52"/>
      <c r="L41" s="52">
        <f>H41</f>
        <v>69.040000000000006</v>
      </c>
      <c r="M41" s="54" t="s">
        <v>190</v>
      </c>
      <c r="N41" s="87" t="s">
        <v>156</v>
      </c>
    </row>
    <row r="42" spans="1:14" ht="37.15" customHeight="1">
      <c r="A42" s="14" t="s">
        <v>128</v>
      </c>
      <c r="B42" s="55" t="s">
        <v>129</v>
      </c>
      <c r="C42" s="46">
        <v>27</v>
      </c>
      <c r="D42" s="46"/>
      <c r="E42" s="46"/>
      <c r="F42" s="46"/>
      <c r="G42" s="46">
        <f>C42</f>
        <v>27</v>
      </c>
      <c r="H42" s="46">
        <v>0</v>
      </c>
      <c r="I42" s="46"/>
      <c r="J42" s="46"/>
      <c r="K42" s="46"/>
      <c r="L42" s="46">
        <v>0</v>
      </c>
      <c r="M42" s="56">
        <v>0</v>
      </c>
      <c r="N42" s="57" t="s">
        <v>131</v>
      </c>
    </row>
    <row r="43" spans="1:14" ht="15.75" customHeight="1">
      <c r="A43" s="110" t="s">
        <v>6</v>
      </c>
      <c r="B43" s="111"/>
      <c r="C43" s="111"/>
      <c r="D43" s="111"/>
      <c r="E43" s="111"/>
      <c r="F43" s="111"/>
      <c r="G43" s="111"/>
      <c r="H43" s="111"/>
      <c r="I43" s="111"/>
      <c r="J43" s="111"/>
      <c r="K43" s="111"/>
      <c r="L43" s="111"/>
      <c r="M43" s="111"/>
      <c r="N43" s="112"/>
    </row>
    <row r="44" spans="1:14" ht="324.75" customHeight="1">
      <c r="A44" s="11" t="s">
        <v>97</v>
      </c>
      <c r="B44" s="39" t="s">
        <v>62</v>
      </c>
      <c r="C44" s="79">
        <v>23724.5</v>
      </c>
      <c r="D44" s="38"/>
      <c r="E44" s="41"/>
      <c r="F44" s="79"/>
      <c r="G44" s="79">
        <f>C44</f>
        <v>23724.5</v>
      </c>
      <c r="H44" s="79">
        <v>20733.73</v>
      </c>
      <c r="I44" s="79"/>
      <c r="J44" s="79"/>
      <c r="K44" s="79"/>
      <c r="L44" s="79">
        <f>H44</f>
        <v>20733.73</v>
      </c>
      <c r="M44" s="79">
        <v>87.4</v>
      </c>
      <c r="N44" s="40" t="s">
        <v>157</v>
      </c>
    </row>
    <row r="45" spans="1:14">
      <c r="A45" s="110" t="s">
        <v>7</v>
      </c>
      <c r="B45" s="111"/>
      <c r="C45" s="111"/>
      <c r="D45" s="111"/>
      <c r="E45" s="111"/>
      <c r="F45" s="111"/>
      <c r="G45" s="111"/>
      <c r="H45" s="111"/>
      <c r="I45" s="111"/>
      <c r="J45" s="111"/>
      <c r="K45" s="111"/>
      <c r="L45" s="111"/>
      <c r="M45" s="111"/>
      <c r="N45" s="112"/>
    </row>
    <row r="46" spans="1:14" ht="94.5" customHeight="1">
      <c r="A46" s="11" t="s">
        <v>18</v>
      </c>
      <c r="B46" s="39" t="s">
        <v>63</v>
      </c>
      <c r="C46" s="79">
        <v>1130.9000000000001</v>
      </c>
      <c r="D46" s="79"/>
      <c r="E46" s="79"/>
      <c r="F46" s="79"/>
      <c r="G46" s="79">
        <f>C46</f>
        <v>1130.9000000000001</v>
      </c>
      <c r="H46" s="79">
        <v>982.6</v>
      </c>
      <c r="I46" s="79"/>
      <c r="J46" s="79"/>
      <c r="K46" s="79"/>
      <c r="L46" s="79">
        <f>H46</f>
        <v>982.6</v>
      </c>
      <c r="M46" s="79">
        <v>86.9</v>
      </c>
      <c r="N46" s="36" t="s">
        <v>158</v>
      </c>
    </row>
    <row r="47" spans="1:14" ht="18" customHeight="1">
      <c r="A47" s="110" t="s">
        <v>69</v>
      </c>
      <c r="B47" s="111"/>
      <c r="C47" s="111"/>
      <c r="D47" s="111"/>
      <c r="E47" s="111"/>
      <c r="F47" s="111"/>
      <c r="G47" s="111"/>
      <c r="H47" s="111"/>
      <c r="I47" s="111"/>
      <c r="J47" s="111"/>
      <c r="K47" s="111"/>
      <c r="L47" s="111"/>
      <c r="M47" s="111"/>
      <c r="N47" s="112"/>
    </row>
    <row r="48" spans="1:14" ht="200.25" customHeight="1">
      <c r="A48" s="11" t="s">
        <v>19</v>
      </c>
      <c r="B48" s="39" t="s">
        <v>64</v>
      </c>
      <c r="C48" s="79">
        <v>450</v>
      </c>
      <c r="D48" s="41"/>
      <c r="E48" s="79">
        <v>140</v>
      </c>
      <c r="F48" s="41"/>
      <c r="G48" s="79">
        <f>E48+D48+C48</f>
        <v>590</v>
      </c>
      <c r="H48" s="79">
        <v>450</v>
      </c>
      <c r="I48" s="79"/>
      <c r="J48" s="79">
        <v>140</v>
      </c>
      <c r="K48" s="79"/>
      <c r="L48" s="79">
        <f>K48+J48+I48+H48</f>
        <v>590</v>
      </c>
      <c r="M48" s="79">
        <v>100</v>
      </c>
      <c r="N48" s="40" t="s">
        <v>159</v>
      </c>
    </row>
    <row r="49" spans="1:14" ht="34.5" customHeight="1">
      <c r="A49" s="11" t="s">
        <v>98</v>
      </c>
      <c r="B49" s="39" t="s">
        <v>65</v>
      </c>
      <c r="C49" s="91">
        <f>C50+C51+C52</f>
        <v>3398.58</v>
      </c>
      <c r="D49" s="91">
        <f>D51</f>
        <v>44322</v>
      </c>
      <c r="E49" s="91">
        <f>E51</f>
        <v>4299</v>
      </c>
      <c r="F49" s="91"/>
      <c r="G49" s="91">
        <f>G50+G51+G52</f>
        <v>52019.58</v>
      </c>
      <c r="H49" s="79">
        <f t="shared" ref="H49:L49" si="0">H50+H51+H52</f>
        <v>3090.9</v>
      </c>
      <c r="I49" s="79">
        <f t="shared" si="0"/>
        <v>43347.14</v>
      </c>
      <c r="J49" s="79">
        <f t="shared" si="0"/>
        <v>4299</v>
      </c>
      <c r="K49" s="79">
        <f t="shared" si="0"/>
        <v>0</v>
      </c>
      <c r="L49" s="79">
        <f t="shared" si="0"/>
        <v>50737.04</v>
      </c>
      <c r="M49" s="79">
        <v>97.5</v>
      </c>
      <c r="N49" s="97"/>
    </row>
    <row r="50" spans="1:14" ht="148.15" customHeight="1">
      <c r="A50" s="11" t="s">
        <v>115</v>
      </c>
      <c r="B50" s="32" t="s">
        <v>66</v>
      </c>
      <c r="C50" s="41">
        <v>980</v>
      </c>
      <c r="D50" s="41"/>
      <c r="E50" s="41"/>
      <c r="F50" s="41"/>
      <c r="G50" s="41">
        <v>980</v>
      </c>
      <c r="H50" s="33">
        <v>980</v>
      </c>
      <c r="I50" s="33"/>
      <c r="J50" s="33"/>
      <c r="K50" s="33"/>
      <c r="L50" s="33">
        <f>H50</f>
        <v>980</v>
      </c>
      <c r="M50" s="58" t="s">
        <v>191</v>
      </c>
      <c r="N50" s="40" t="s">
        <v>160</v>
      </c>
    </row>
    <row r="51" spans="1:14" ht="55.15" customHeight="1">
      <c r="A51" s="11" t="s">
        <v>116</v>
      </c>
      <c r="B51" s="32" t="s">
        <v>67</v>
      </c>
      <c r="C51" s="93"/>
      <c r="D51" s="93">
        <v>44322</v>
      </c>
      <c r="E51" s="93">
        <v>4299</v>
      </c>
      <c r="F51" s="93"/>
      <c r="G51" s="93">
        <f>F51+E51+D51+C51</f>
        <v>48621</v>
      </c>
      <c r="H51" s="105">
        <v>0</v>
      </c>
      <c r="I51" s="33">
        <v>43347.14</v>
      </c>
      <c r="J51" s="33">
        <v>4299</v>
      </c>
      <c r="K51" s="33"/>
      <c r="L51" s="33">
        <f>K51+J51+I51+H51</f>
        <v>47646.14</v>
      </c>
      <c r="M51" s="33">
        <v>98</v>
      </c>
      <c r="N51" s="40" t="s">
        <v>161</v>
      </c>
    </row>
    <row r="52" spans="1:14" ht="136.5" customHeight="1">
      <c r="A52" s="11" t="s">
        <v>117</v>
      </c>
      <c r="B52" s="32" t="s">
        <v>68</v>
      </c>
      <c r="C52" s="93">
        <v>2418.58</v>
      </c>
      <c r="D52" s="93"/>
      <c r="E52" s="93"/>
      <c r="F52" s="93"/>
      <c r="G52" s="93">
        <f>F52+E52+D52+C52</f>
        <v>2418.58</v>
      </c>
      <c r="H52" s="33">
        <v>2110.9</v>
      </c>
      <c r="I52" s="33"/>
      <c r="J52" s="33"/>
      <c r="K52" s="33"/>
      <c r="L52" s="33">
        <f>H52</f>
        <v>2110.9</v>
      </c>
      <c r="M52" s="33">
        <v>87.3</v>
      </c>
      <c r="N52" s="40" t="s">
        <v>162</v>
      </c>
    </row>
    <row r="53" spans="1:14">
      <c r="A53" s="130" t="s">
        <v>39</v>
      </c>
      <c r="B53" s="111"/>
      <c r="C53" s="111"/>
      <c r="D53" s="111"/>
      <c r="E53" s="111"/>
      <c r="F53" s="111"/>
      <c r="G53" s="111"/>
      <c r="H53" s="111"/>
      <c r="I53" s="111"/>
      <c r="J53" s="111"/>
      <c r="K53" s="111"/>
      <c r="L53" s="111"/>
      <c r="M53" s="111"/>
      <c r="N53" s="112"/>
    </row>
    <row r="54" spans="1:14" ht="163.5" customHeight="1">
      <c r="A54" s="11" t="s">
        <v>20</v>
      </c>
      <c r="B54" s="43" t="s">
        <v>71</v>
      </c>
      <c r="C54" s="79">
        <v>675</v>
      </c>
      <c r="D54" s="79"/>
      <c r="E54" s="41"/>
      <c r="F54" s="79">
        <v>88.2</v>
      </c>
      <c r="G54" s="79">
        <f>F54+E54+D54+C54</f>
        <v>763.2</v>
      </c>
      <c r="H54" s="79">
        <v>482.82</v>
      </c>
      <c r="I54" s="79"/>
      <c r="J54" s="79"/>
      <c r="K54" s="79">
        <v>77.099999999999994</v>
      </c>
      <c r="L54" s="79">
        <f>K54+J54+I54+H54</f>
        <v>559.91999999999996</v>
      </c>
      <c r="M54" s="79">
        <v>73.400000000000006</v>
      </c>
      <c r="N54" s="40" t="s">
        <v>163</v>
      </c>
    </row>
    <row r="55" spans="1:14" ht="16.5" customHeight="1">
      <c r="A55" s="110" t="s">
        <v>8</v>
      </c>
      <c r="B55" s="111"/>
      <c r="C55" s="111"/>
      <c r="D55" s="111"/>
      <c r="E55" s="111"/>
      <c r="F55" s="111"/>
      <c r="G55" s="111"/>
      <c r="H55" s="111"/>
      <c r="I55" s="111"/>
      <c r="J55" s="111"/>
      <c r="K55" s="111"/>
      <c r="L55" s="111"/>
      <c r="M55" s="111"/>
      <c r="N55" s="112"/>
    </row>
    <row r="56" spans="1:14" ht="69.599999999999994" customHeight="1">
      <c r="A56" s="12" t="s">
        <v>21</v>
      </c>
      <c r="B56" s="39" t="s">
        <v>72</v>
      </c>
      <c r="C56" s="79">
        <f>C57+C58+C59</f>
        <v>524.5</v>
      </c>
      <c r="D56" s="79"/>
      <c r="E56" s="79"/>
      <c r="F56" s="79"/>
      <c r="G56" s="79">
        <f>C56</f>
        <v>524.5</v>
      </c>
      <c r="H56" s="79">
        <f>H57+H58+H59</f>
        <v>469.7</v>
      </c>
      <c r="I56" s="79"/>
      <c r="J56" s="79"/>
      <c r="K56" s="79">
        <f>K57+K58+K59</f>
        <v>0</v>
      </c>
      <c r="L56" s="79">
        <f>L57+L58+L59</f>
        <v>469.7</v>
      </c>
      <c r="M56" s="79">
        <v>89.6</v>
      </c>
      <c r="N56" s="15"/>
    </row>
    <row r="57" spans="1:14" ht="100.9" customHeight="1">
      <c r="A57" s="12" t="s">
        <v>118</v>
      </c>
      <c r="B57" s="32" t="s">
        <v>73</v>
      </c>
      <c r="C57" s="41">
        <v>12</v>
      </c>
      <c r="D57" s="41"/>
      <c r="E57" s="41"/>
      <c r="F57" s="41"/>
      <c r="G57" s="41">
        <v>12</v>
      </c>
      <c r="H57" s="41">
        <v>0</v>
      </c>
      <c r="I57" s="79"/>
      <c r="J57" s="79"/>
      <c r="K57" s="79"/>
      <c r="L57" s="41">
        <v>0</v>
      </c>
      <c r="M57" s="41">
        <v>0</v>
      </c>
      <c r="N57" s="59" t="s">
        <v>164</v>
      </c>
    </row>
    <row r="58" spans="1:14" ht="82.5" customHeight="1">
      <c r="A58" s="20" t="s">
        <v>119</v>
      </c>
      <c r="B58" s="49" t="s">
        <v>74</v>
      </c>
      <c r="C58" s="41">
        <v>77.599999999999994</v>
      </c>
      <c r="D58" s="41"/>
      <c r="E58" s="41"/>
      <c r="F58" s="41"/>
      <c r="G58" s="41">
        <v>77.599999999999994</v>
      </c>
      <c r="H58" s="41">
        <v>77.3</v>
      </c>
      <c r="I58" s="79"/>
      <c r="J58" s="79"/>
      <c r="K58" s="79"/>
      <c r="L58" s="41">
        <f>H58</f>
        <v>77.3</v>
      </c>
      <c r="M58" s="41">
        <v>99.6</v>
      </c>
      <c r="N58" s="59" t="s">
        <v>165</v>
      </c>
    </row>
    <row r="59" spans="1:14" ht="186.4" customHeight="1">
      <c r="A59" s="11" t="s">
        <v>120</v>
      </c>
      <c r="B59" s="32" t="s">
        <v>75</v>
      </c>
      <c r="C59" s="41">
        <v>434.9</v>
      </c>
      <c r="D59" s="41"/>
      <c r="E59" s="41"/>
      <c r="F59" s="41"/>
      <c r="G59" s="41">
        <v>434.9</v>
      </c>
      <c r="H59" s="41">
        <v>392.4</v>
      </c>
      <c r="I59" s="41"/>
      <c r="J59" s="41"/>
      <c r="K59" s="41"/>
      <c r="L59" s="41">
        <f>H59</f>
        <v>392.4</v>
      </c>
      <c r="M59" s="41">
        <v>90.2</v>
      </c>
      <c r="N59" s="40" t="s">
        <v>177</v>
      </c>
    </row>
    <row r="60" spans="1:14">
      <c r="A60" s="110" t="s">
        <v>9</v>
      </c>
      <c r="B60" s="111"/>
      <c r="C60" s="111"/>
      <c r="D60" s="111"/>
      <c r="E60" s="111"/>
      <c r="F60" s="111"/>
      <c r="G60" s="111"/>
      <c r="H60" s="111"/>
      <c r="I60" s="111"/>
      <c r="J60" s="111"/>
      <c r="K60" s="111"/>
      <c r="L60" s="111"/>
      <c r="M60" s="111"/>
      <c r="N60" s="112"/>
    </row>
    <row r="61" spans="1:14" ht="71.650000000000006" customHeight="1">
      <c r="A61" s="11" t="s">
        <v>99</v>
      </c>
      <c r="B61" s="39" t="s">
        <v>76</v>
      </c>
      <c r="C61" s="79">
        <v>160</v>
      </c>
      <c r="D61" s="79"/>
      <c r="E61" s="79"/>
      <c r="F61" s="79"/>
      <c r="G61" s="79">
        <v>160</v>
      </c>
      <c r="H61" s="79">
        <v>136.69</v>
      </c>
      <c r="I61" s="79"/>
      <c r="J61" s="79"/>
      <c r="K61" s="79"/>
      <c r="L61" s="79">
        <f>H61</f>
        <v>136.69</v>
      </c>
      <c r="M61" s="79">
        <v>85.4</v>
      </c>
      <c r="N61" s="36" t="s">
        <v>166</v>
      </c>
    </row>
    <row r="62" spans="1:14" ht="309.39999999999998" customHeight="1">
      <c r="A62" s="77" t="s">
        <v>22</v>
      </c>
      <c r="B62" s="76" t="s">
        <v>80</v>
      </c>
      <c r="C62" s="79">
        <v>21.1</v>
      </c>
      <c r="D62" s="79"/>
      <c r="E62" s="79"/>
      <c r="F62" s="79"/>
      <c r="G62" s="79">
        <v>21.1</v>
      </c>
      <c r="H62" s="78">
        <v>14.36</v>
      </c>
      <c r="I62" s="78"/>
      <c r="J62" s="78"/>
      <c r="K62" s="78"/>
      <c r="L62" s="78">
        <f>H62</f>
        <v>14.36</v>
      </c>
      <c r="M62" s="78">
        <v>68.2</v>
      </c>
      <c r="N62" s="40" t="s">
        <v>167</v>
      </c>
    </row>
    <row r="63" spans="1:14" ht="20.65" customHeight="1">
      <c r="A63" s="110" t="s">
        <v>10</v>
      </c>
      <c r="B63" s="111"/>
      <c r="C63" s="111"/>
      <c r="D63" s="111"/>
      <c r="E63" s="111"/>
      <c r="F63" s="111"/>
      <c r="G63" s="111"/>
      <c r="H63" s="111"/>
      <c r="I63" s="111"/>
      <c r="J63" s="111"/>
      <c r="K63" s="111"/>
      <c r="L63" s="111"/>
      <c r="M63" s="111"/>
      <c r="N63" s="112"/>
    </row>
    <row r="64" spans="1:14" ht="18" customHeight="1">
      <c r="A64" s="16" t="s">
        <v>100</v>
      </c>
      <c r="B64" s="39" t="s">
        <v>81</v>
      </c>
      <c r="C64" s="94">
        <f>C65+C66+C67</f>
        <v>1127.6000000000001</v>
      </c>
      <c r="D64" s="94">
        <f>D65+D66+D67</f>
        <v>5899.73</v>
      </c>
      <c r="E64" s="94">
        <f>E65+E66+E67+E68</f>
        <v>96700.13</v>
      </c>
      <c r="F64" s="94"/>
      <c r="G64" s="94">
        <f>G65+G66+G67+G68</f>
        <v>103727.46</v>
      </c>
      <c r="H64" s="48">
        <f>H65+H66+H67+H68</f>
        <v>722.92</v>
      </c>
      <c r="I64" s="48">
        <f>I65+I66+I67</f>
        <v>5359.06</v>
      </c>
      <c r="J64" s="48">
        <f>J65+J66+J67+J68</f>
        <v>96149.84</v>
      </c>
      <c r="K64" s="48">
        <f>K68</f>
        <v>0</v>
      </c>
      <c r="L64" s="48">
        <f>L65+L66+L67+L68</f>
        <v>102231.81999999999</v>
      </c>
      <c r="M64" s="48">
        <v>98.6</v>
      </c>
      <c r="N64" s="15"/>
    </row>
    <row r="65" spans="1:14" ht="93" customHeight="1">
      <c r="A65" s="12" t="s">
        <v>121</v>
      </c>
      <c r="B65" s="60" t="s">
        <v>82</v>
      </c>
      <c r="C65" s="95">
        <v>709.1</v>
      </c>
      <c r="D65" s="95">
        <v>647.73</v>
      </c>
      <c r="E65" s="95">
        <v>1403.13</v>
      </c>
      <c r="F65" s="95"/>
      <c r="G65" s="95">
        <f>F65+E65+D65+C65</f>
        <v>2759.96</v>
      </c>
      <c r="H65" s="46">
        <v>451.27</v>
      </c>
      <c r="I65" s="46">
        <v>213.26</v>
      </c>
      <c r="J65" s="46">
        <v>917.44</v>
      </c>
      <c r="K65" s="46"/>
      <c r="L65" s="46">
        <f>K65+J65+I65+H65</f>
        <v>1581.97</v>
      </c>
      <c r="M65" s="61">
        <v>57.3</v>
      </c>
      <c r="N65" s="62" t="s">
        <v>168</v>
      </c>
    </row>
    <row r="66" spans="1:14" ht="74.650000000000006" customHeight="1">
      <c r="A66" s="12" t="s">
        <v>122</v>
      </c>
      <c r="B66" s="60" t="s">
        <v>83</v>
      </c>
      <c r="C66" s="95">
        <v>385.6</v>
      </c>
      <c r="D66" s="95">
        <v>5252</v>
      </c>
      <c r="E66" s="95"/>
      <c r="F66" s="95"/>
      <c r="G66" s="95">
        <f>F66+E66+D66+C66</f>
        <v>5637.6</v>
      </c>
      <c r="H66" s="46">
        <v>271.64999999999998</v>
      </c>
      <c r="I66" s="46">
        <v>5145.8</v>
      </c>
      <c r="J66" s="46"/>
      <c r="K66" s="46"/>
      <c r="L66" s="46">
        <f>K66+J66+I66+H66</f>
        <v>5417.45</v>
      </c>
      <c r="M66" s="46">
        <v>96.1</v>
      </c>
      <c r="N66" s="62" t="s">
        <v>169</v>
      </c>
    </row>
    <row r="67" spans="1:14" ht="87.6" customHeight="1">
      <c r="A67" s="12" t="s">
        <v>123</v>
      </c>
      <c r="B67" s="60" t="s">
        <v>84</v>
      </c>
      <c r="C67" s="95">
        <v>32.9</v>
      </c>
      <c r="D67" s="95"/>
      <c r="E67" s="95"/>
      <c r="F67" s="95"/>
      <c r="G67" s="95">
        <v>32.9</v>
      </c>
      <c r="H67" s="46">
        <v>0</v>
      </c>
      <c r="I67" s="46"/>
      <c r="J67" s="46"/>
      <c r="K67" s="46"/>
      <c r="L67" s="46">
        <v>0</v>
      </c>
      <c r="M67" s="46">
        <v>0</v>
      </c>
      <c r="N67" s="62" t="s">
        <v>130</v>
      </c>
    </row>
    <row r="68" spans="1:14" ht="49.5">
      <c r="A68" s="24" t="s">
        <v>132</v>
      </c>
      <c r="B68" s="63" t="s">
        <v>133</v>
      </c>
      <c r="C68" s="96"/>
      <c r="D68" s="96"/>
      <c r="E68" s="96">
        <v>95297</v>
      </c>
      <c r="F68" s="96"/>
      <c r="G68" s="96">
        <v>95297</v>
      </c>
      <c r="H68" s="64"/>
      <c r="I68" s="64"/>
      <c r="J68" s="64">
        <v>95232.4</v>
      </c>
      <c r="K68" s="64">
        <v>0</v>
      </c>
      <c r="L68" s="64">
        <v>95232.4</v>
      </c>
      <c r="M68" s="64">
        <v>99.9</v>
      </c>
      <c r="N68" s="98" t="s">
        <v>170</v>
      </c>
    </row>
    <row r="69" spans="1:14" ht="15" customHeight="1">
      <c r="A69" s="110" t="s">
        <v>11</v>
      </c>
      <c r="B69" s="111"/>
      <c r="C69" s="111"/>
      <c r="D69" s="111"/>
      <c r="E69" s="111"/>
      <c r="F69" s="111"/>
      <c r="G69" s="111"/>
      <c r="H69" s="111"/>
      <c r="I69" s="111"/>
      <c r="J69" s="111"/>
      <c r="K69" s="111"/>
      <c r="L69" s="111"/>
      <c r="M69" s="111"/>
      <c r="N69" s="112"/>
    </row>
    <row r="70" spans="1:14" ht="409.6" customHeight="1">
      <c r="A70" s="17" t="s">
        <v>101</v>
      </c>
      <c r="B70" s="65" t="s">
        <v>85</v>
      </c>
      <c r="C70" s="89">
        <v>1362.56</v>
      </c>
      <c r="D70" s="89">
        <v>2916</v>
      </c>
      <c r="E70" s="89">
        <v>8173.02</v>
      </c>
      <c r="F70" s="89">
        <v>1.3109999999999999</v>
      </c>
      <c r="G70" s="89">
        <f>F70+E70+D70+C70</f>
        <v>12452.891</v>
      </c>
      <c r="H70" s="83">
        <v>1357.56</v>
      </c>
      <c r="I70" s="83">
        <v>2916</v>
      </c>
      <c r="J70" s="83">
        <v>8172.89</v>
      </c>
      <c r="K70" s="83">
        <v>1.3</v>
      </c>
      <c r="L70" s="83">
        <f>K70+J70+I70+H70</f>
        <v>12447.75</v>
      </c>
      <c r="M70" s="83">
        <v>99.9</v>
      </c>
      <c r="N70" s="59" t="s">
        <v>171</v>
      </c>
    </row>
    <row r="71" spans="1:14" ht="95.65" customHeight="1">
      <c r="A71" s="17"/>
      <c r="B71" s="99"/>
      <c r="C71" s="89"/>
      <c r="D71" s="89"/>
      <c r="E71" s="89"/>
      <c r="F71" s="89"/>
      <c r="G71" s="89"/>
      <c r="H71" s="83"/>
      <c r="I71" s="83"/>
      <c r="J71" s="83"/>
      <c r="K71" s="83"/>
      <c r="L71" s="83"/>
      <c r="M71" s="83"/>
      <c r="N71" s="59" t="s">
        <v>178</v>
      </c>
    </row>
    <row r="72" spans="1:14" ht="77.650000000000006" customHeight="1">
      <c r="A72" s="12" t="s">
        <v>102</v>
      </c>
      <c r="B72" s="39" t="s">
        <v>86</v>
      </c>
      <c r="C72" s="78">
        <f>C73+C75</f>
        <v>2307.1999999999998</v>
      </c>
      <c r="D72" s="66">
        <f>D73+D75</f>
        <v>16286.9</v>
      </c>
      <c r="E72" s="78">
        <f>E73</f>
        <v>685</v>
      </c>
      <c r="F72" s="66">
        <f t="shared" ref="F72:L72" si="1">F73+F75</f>
        <v>255.8</v>
      </c>
      <c r="G72" s="78">
        <f t="shared" si="1"/>
        <v>19534.899999999998</v>
      </c>
      <c r="H72" s="78">
        <f t="shared" si="1"/>
        <v>1461.91</v>
      </c>
      <c r="I72" s="78">
        <f t="shared" si="1"/>
        <v>15183.939999999999</v>
      </c>
      <c r="J72" s="78">
        <f t="shared" si="1"/>
        <v>685</v>
      </c>
      <c r="K72" s="78">
        <f t="shared" si="1"/>
        <v>255.8</v>
      </c>
      <c r="L72" s="78">
        <f t="shared" si="1"/>
        <v>17586.649999999998</v>
      </c>
      <c r="M72" s="67">
        <v>90</v>
      </c>
      <c r="N72" s="12"/>
    </row>
    <row r="73" spans="1:14" ht="16.5" hidden="1" customHeight="1">
      <c r="A73" s="141" t="s">
        <v>124</v>
      </c>
      <c r="B73" s="156" t="s">
        <v>87</v>
      </c>
      <c r="C73" s="115">
        <v>2207.1999999999998</v>
      </c>
      <c r="D73" s="165">
        <v>12277.9</v>
      </c>
      <c r="E73" s="115">
        <v>685</v>
      </c>
      <c r="F73" s="165">
        <v>215.3</v>
      </c>
      <c r="G73" s="115">
        <f>F73+E73+D73+C73</f>
        <v>15385.399999999998</v>
      </c>
      <c r="H73" s="115">
        <v>1461.91</v>
      </c>
      <c r="I73" s="115">
        <v>11180.07</v>
      </c>
      <c r="J73" s="115">
        <v>685</v>
      </c>
      <c r="K73" s="115">
        <v>215.3</v>
      </c>
      <c r="L73" s="115">
        <f>K73+J73+I73+H73</f>
        <v>13542.279999999999</v>
      </c>
      <c r="M73" s="131">
        <v>88</v>
      </c>
      <c r="N73" s="126" t="s">
        <v>172</v>
      </c>
    </row>
    <row r="74" spans="1:14" ht="409.6" customHeight="1">
      <c r="A74" s="142"/>
      <c r="B74" s="157"/>
      <c r="C74" s="133"/>
      <c r="D74" s="166"/>
      <c r="E74" s="133"/>
      <c r="F74" s="166"/>
      <c r="G74" s="133"/>
      <c r="H74" s="133"/>
      <c r="I74" s="133"/>
      <c r="J74" s="133"/>
      <c r="K74" s="133"/>
      <c r="L74" s="133"/>
      <c r="M74" s="132"/>
      <c r="N74" s="127"/>
    </row>
    <row r="75" spans="1:14" ht="64.5" customHeight="1">
      <c r="A75" s="12" t="s">
        <v>125</v>
      </c>
      <c r="B75" s="68" t="s">
        <v>88</v>
      </c>
      <c r="C75" s="33">
        <v>100</v>
      </c>
      <c r="D75" s="69">
        <v>4009</v>
      </c>
      <c r="E75" s="33"/>
      <c r="F75" s="69">
        <v>40.5</v>
      </c>
      <c r="G75" s="33">
        <f>F75+E75+D75+C75</f>
        <v>4149.5</v>
      </c>
      <c r="H75" s="33"/>
      <c r="I75" s="33">
        <v>4003.87</v>
      </c>
      <c r="J75" s="33"/>
      <c r="K75" s="33">
        <v>40.5</v>
      </c>
      <c r="L75" s="33">
        <f>K75+J75+I75+H75</f>
        <v>4044.37</v>
      </c>
      <c r="M75" s="70">
        <v>97.5</v>
      </c>
      <c r="N75" s="36" t="s">
        <v>173</v>
      </c>
    </row>
    <row r="76" spans="1:14">
      <c r="A76" s="139" t="s">
        <v>12</v>
      </c>
      <c r="B76" s="140"/>
      <c r="C76" s="140"/>
      <c r="D76" s="140"/>
      <c r="E76" s="140"/>
      <c r="F76" s="140"/>
      <c r="G76" s="140"/>
      <c r="H76" s="140"/>
      <c r="I76" s="140"/>
      <c r="J76" s="140"/>
      <c r="K76" s="140"/>
      <c r="L76" s="140"/>
      <c r="M76" s="140"/>
      <c r="N76" s="140"/>
    </row>
    <row r="77" spans="1:14" ht="55.15" customHeight="1">
      <c r="A77" s="12" t="s">
        <v>103</v>
      </c>
      <c r="B77" s="71" t="s">
        <v>77</v>
      </c>
      <c r="C77" s="89">
        <f>C78+C79</f>
        <v>12534.35</v>
      </c>
      <c r="D77" s="90">
        <f>D78</f>
        <v>28877</v>
      </c>
      <c r="E77" s="89">
        <v>20745</v>
      </c>
      <c r="F77" s="91"/>
      <c r="G77" s="91">
        <f>G78+G79</f>
        <v>62156.35</v>
      </c>
      <c r="H77" s="79">
        <f>H78+H79</f>
        <v>12122.5</v>
      </c>
      <c r="I77" s="79">
        <f>I78+I79</f>
        <v>3639</v>
      </c>
      <c r="J77" s="79">
        <f>J78</f>
        <v>5738.59</v>
      </c>
      <c r="K77" s="79"/>
      <c r="L77" s="79">
        <f>L78+L79</f>
        <v>21500</v>
      </c>
      <c r="M77" s="79">
        <v>34.6</v>
      </c>
      <c r="N77" s="15"/>
    </row>
    <row r="78" spans="1:14" ht="409.6" customHeight="1">
      <c r="A78" s="81" t="s">
        <v>104</v>
      </c>
      <c r="B78" s="73" t="s">
        <v>78</v>
      </c>
      <c r="C78" s="75">
        <v>11189.95</v>
      </c>
      <c r="D78" s="80">
        <v>28877</v>
      </c>
      <c r="E78" s="85">
        <v>20745</v>
      </c>
      <c r="F78" s="85"/>
      <c r="G78" s="85">
        <f>F78+E78+D78+C78</f>
        <v>60811.95</v>
      </c>
      <c r="H78" s="85">
        <v>10804.16</v>
      </c>
      <c r="I78" s="85">
        <v>3639</v>
      </c>
      <c r="J78" s="85">
        <v>5738.59</v>
      </c>
      <c r="K78" s="85"/>
      <c r="L78" s="75">
        <v>20181.7</v>
      </c>
      <c r="M78" s="85">
        <v>33.200000000000003</v>
      </c>
      <c r="N78" s="59" t="s">
        <v>175</v>
      </c>
    </row>
    <row r="79" spans="1:14" ht="44.1" customHeight="1">
      <c r="A79" s="12" t="s">
        <v>105</v>
      </c>
      <c r="B79" s="32" t="s">
        <v>79</v>
      </c>
      <c r="C79" s="41">
        <v>1344.4</v>
      </c>
      <c r="D79" s="11"/>
      <c r="E79" s="41"/>
      <c r="F79" s="41"/>
      <c r="G79" s="41">
        <f>F79+E79+D79+C79</f>
        <v>1344.4</v>
      </c>
      <c r="H79" s="41">
        <v>1318.34</v>
      </c>
      <c r="I79" s="41"/>
      <c r="J79" s="41"/>
      <c r="K79" s="41"/>
      <c r="L79" s="93">
        <v>1318.3</v>
      </c>
      <c r="M79" s="41">
        <v>98.1</v>
      </c>
      <c r="N79" s="62" t="s">
        <v>174</v>
      </c>
    </row>
    <row r="80" spans="1:14" ht="18" customHeight="1">
      <c r="A80" s="11"/>
      <c r="B80" s="72" t="s">
        <v>13</v>
      </c>
      <c r="C80" s="79">
        <f>C77+C72+C70+C64+C62+C61+C56+C54+C49+C48+C46+C44+C35+C23+C21+C18+C16+C15+C11+C7</f>
        <v>211323.24000000005</v>
      </c>
      <c r="D80" s="79">
        <f>D77+D72+D70+D64+D49+D35+D23+D16+D15+D11+D7</f>
        <v>555029.03</v>
      </c>
      <c r="E80" s="79">
        <f>E77+E72+E70+E64+E49+E48+E35+E23+E15+E7</f>
        <v>172048.05000000002</v>
      </c>
      <c r="F80" s="91">
        <f>F72+F62+F54+F11+F7+F70</f>
        <v>345.31099999999998</v>
      </c>
      <c r="G80" s="79">
        <f>G77+G72+G70+G64+G62+G61+G56+G54+G49+G48+G46+G44+G35+G23+G21+G18+G16+G15+G11+G7</f>
        <v>938745.63099999994</v>
      </c>
      <c r="H80" s="79">
        <f>H7+H11+H15+H16+H18+H21+H23+H35+H44+H46+H48+H49+H54+H56+H61+H62+H64+H70+H72+H77</f>
        <v>182292.87000000002</v>
      </c>
      <c r="I80" s="79">
        <f>I77+I72+I70+I64+I49+I35+I23+I11+I7</f>
        <v>455918.69999999995</v>
      </c>
      <c r="J80" s="79">
        <f>J77+J72+J70+J64+J49+J35+J23+J15+J7+J48</f>
        <v>156485.22</v>
      </c>
      <c r="K80" s="79">
        <f>K54+K62+K70+K72+K11</f>
        <v>334.2</v>
      </c>
      <c r="L80" s="67">
        <f>L7+L11+L15+L16+L18+L21+L23+L35+L44+L46+L48+L49+L54+L56+L61+L62+L64+L70+L72+L77</f>
        <v>795030.89999999991</v>
      </c>
      <c r="M80" s="79">
        <v>84.7</v>
      </c>
      <c r="N80" s="11"/>
    </row>
    <row r="82" spans="1:14">
      <c r="A82" s="1" t="s">
        <v>30</v>
      </c>
    </row>
    <row r="83" spans="1:14">
      <c r="A83" s="1" t="s">
        <v>33</v>
      </c>
      <c r="J83" s="18" t="s">
        <v>34</v>
      </c>
    </row>
    <row r="85" spans="1:14">
      <c r="N85" s="5"/>
    </row>
    <row r="86" spans="1:14">
      <c r="A86" s="1" t="s">
        <v>31</v>
      </c>
      <c r="N86" s="25"/>
    </row>
    <row r="87" spans="1:14" ht="14.25" customHeight="1">
      <c r="A87" s="138" t="s">
        <v>42</v>
      </c>
      <c r="B87" s="138"/>
      <c r="N87" s="74"/>
    </row>
    <row r="88" spans="1:14" ht="6" customHeight="1"/>
    <row r="90" spans="1:14" ht="409.15" customHeight="1">
      <c r="N90" s="25"/>
    </row>
    <row r="91" spans="1:14" ht="131.65" customHeight="1">
      <c r="N91" s="25"/>
    </row>
    <row r="95" spans="1:14" ht="0.6" customHeight="1"/>
    <row r="96" spans="1:14" hidden="1"/>
    <row r="97" hidden="1"/>
    <row r="98" hidden="1"/>
    <row r="99" hidden="1"/>
  </sheetData>
  <sheetProtection password="CC21" sheet="1" objects="1" scenarios="1"/>
  <mergeCells count="91">
    <mergeCell ref="E26:E30"/>
    <mergeCell ref="D26:D30"/>
    <mergeCell ref="C26:C30"/>
    <mergeCell ref="B26:B30"/>
    <mergeCell ref="A6:N6"/>
    <mergeCell ref="M11:M13"/>
    <mergeCell ref="L11:L13"/>
    <mergeCell ref="K11:K13"/>
    <mergeCell ref="A29:A30"/>
    <mergeCell ref="M26:M30"/>
    <mergeCell ref="L26:L30"/>
    <mergeCell ref="K26:K30"/>
    <mergeCell ref="J18:J19"/>
    <mergeCell ref="E24:E25"/>
    <mergeCell ref="D24:D25"/>
    <mergeCell ref="C24:C25"/>
    <mergeCell ref="K73:K74"/>
    <mergeCell ref="J73:J74"/>
    <mergeCell ref="I73:I74"/>
    <mergeCell ref="E73:E74"/>
    <mergeCell ref="D73:D74"/>
    <mergeCell ref="C73:C74"/>
    <mergeCell ref="B73:B74"/>
    <mergeCell ref="J11:J13"/>
    <mergeCell ref="I11:I13"/>
    <mergeCell ref="H11:H13"/>
    <mergeCell ref="G11:G13"/>
    <mergeCell ref="F11:F13"/>
    <mergeCell ref="G26:G30"/>
    <mergeCell ref="H73:H74"/>
    <mergeCell ref="G73:G74"/>
    <mergeCell ref="F73:F74"/>
    <mergeCell ref="H26:H30"/>
    <mergeCell ref="J26:J30"/>
    <mergeCell ref="I26:I30"/>
    <mergeCell ref="F26:F30"/>
    <mergeCell ref="A63:N63"/>
    <mergeCell ref="A3:A4"/>
    <mergeCell ref="B3:B4"/>
    <mergeCell ref="M3:M4"/>
    <mergeCell ref="N3:N4"/>
    <mergeCell ref="C3:G3"/>
    <mergeCell ref="H3:L3"/>
    <mergeCell ref="A87:B87"/>
    <mergeCell ref="A76:N76"/>
    <mergeCell ref="A69:N69"/>
    <mergeCell ref="A73:A74"/>
    <mergeCell ref="A1:N1"/>
    <mergeCell ref="A20:N20"/>
    <mergeCell ref="C18:C19"/>
    <mergeCell ref="B18:B19"/>
    <mergeCell ref="A18:A19"/>
    <mergeCell ref="H18:H19"/>
    <mergeCell ref="G18:G19"/>
    <mergeCell ref="F18:F19"/>
    <mergeCell ref="E18:E19"/>
    <mergeCell ref="D18:D19"/>
    <mergeCell ref="A14:N14"/>
    <mergeCell ref="M18:M19"/>
    <mergeCell ref="D11:D13"/>
    <mergeCell ref="N73:N74"/>
    <mergeCell ref="N11:N12"/>
    <mergeCell ref="A43:N43"/>
    <mergeCell ref="A55:N55"/>
    <mergeCell ref="A60:N60"/>
    <mergeCell ref="A34:N34"/>
    <mergeCell ref="A47:N47"/>
    <mergeCell ref="A53:N53"/>
    <mergeCell ref="A45:N45"/>
    <mergeCell ref="M73:M74"/>
    <mergeCell ref="L73:L74"/>
    <mergeCell ref="L18:L19"/>
    <mergeCell ref="K18:K19"/>
    <mergeCell ref="A11:A13"/>
    <mergeCell ref="N18:N19"/>
    <mergeCell ref="N8:N9"/>
    <mergeCell ref="B24:B25"/>
    <mergeCell ref="A17:N17"/>
    <mergeCell ref="A22:N22"/>
    <mergeCell ref="I18:I19"/>
    <mergeCell ref="M24:M25"/>
    <mergeCell ref="L24:L25"/>
    <mergeCell ref="K24:K25"/>
    <mergeCell ref="J24:J25"/>
    <mergeCell ref="I24:I25"/>
    <mergeCell ref="H24:H25"/>
    <mergeCell ref="G24:G25"/>
    <mergeCell ref="F24:F25"/>
    <mergeCell ref="C11:C13"/>
    <mergeCell ref="B11:B13"/>
    <mergeCell ref="E11:E13"/>
  </mergeCells>
  <pageMargins left="0.39370078740157483" right="0" top="0" bottom="0" header="0.31496062992125984" footer="0.31496062992125984"/>
  <pageSetup paperSize="9" scale="44" orientation="landscape" r:id="rId1"/>
  <rowBreaks count="6" manualBreakCount="6">
    <brk id="13" min="1" max="13" man="1"/>
    <brk id="25" min="1" max="13" man="1"/>
    <brk id="32" min="1" max="13" man="1"/>
    <brk id="46" min="1" max="13" man="1"/>
    <brk id="61" min="1" max="13" man="1"/>
    <brk id="75" min="1" max="13" man="1"/>
  </rowBreaks>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5</vt:i4>
      </vt:variant>
      <vt:variant>
        <vt:lpstr>Именованные диапазоны</vt:lpstr>
      </vt:variant>
      <vt:variant>
        <vt:i4>1</vt:i4>
      </vt:variant>
    </vt:vector>
  </HeadingPairs>
  <TitlesOfParts>
    <vt:vector size="6" baseType="lpstr">
      <vt:lpstr>Лист1</vt:lpstr>
      <vt:lpstr>Лист2</vt:lpstr>
      <vt:lpstr>Лист3</vt:lpstr>
      <vt:lpstr>Лист4</vt:lpstr>
      <vt:lpstr>Лист5</vt:lpstr>
      <vt:lpstr>Лист1!Область_печати</vt:lpstr>
    </vt:vector>
  </TitlesOfParts>
  <Company>Райфо</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Керш М</dc:creator>
  <cp:lastModifiedBy>Skonina</cp:lastModifiedBy>
  <cp:lastPrinted>2015-10-20T02:23:19Z</cp:lastPrinted>
  <dcterms:created xsi:type="dcterms:W3CDTF">2011-07-04T07:10:28Z</dcterms:created>
  <dcterms:modified xsi:type="dcterms:W3CDTF">2021-04-15T04:11:39Z</dcterms:modified>
</cp:coreProperties>
</file>