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1265" yWindow="-90" windowWidth="16755" windowHeight="12180"/>
  </bookViews>
  <sheets>
    <sheet name="12 мес. 2018 год" sheetId="3" r:id="rId1"/>
    <sheet name="12 мес. 2018 год (2)" sheetId="4" state="hidden" r:id="rId2"/>
    <sheet name="Лист1" sheetId="5" state="hidden" r:id="rId3"/>
  </sheets>
  <definedNames>
    <definedName name="_GoBack" localSheetId="0">'12 мес. 2018 год'!$P$59</definedName>
    <definedName name="_GoBack" localSheetId="1">'12 мес. 2018 год (2)'!$P$59</definedName>
    <definedName name="_xlnm.Print_Titles" localSheetId="0">'12 мес. 2018 год'!$4:$6</definedName>
    <definedName name="_xlnm.Print_Titles" localSheetId="1">'12 мес. 2018 год (2)'!$4:$6</definedName>
    <definedName name="_xlnm.Print_Area" localSheetId="0">'12 мес. 2018 год'!$A$1:$O$102</definedName>
    <definedName name="_xlnm.Print_Area" localSheetId="1">'12 мес. 2018 год (2)'!$A$1:$O$102</definedName>
  </definedNames>
  <calcPr calcId="124519"/>
</workbook>
</file>

<file path=xl/calcChain.xml><?xml version="1.0" encoding="utf-8"?>
<calcChain xmlns="http://schemas.openxmlformats.org/spreadsheetml/2006/main">
  <c r="F194" i="5"/>
  <c r="F195"/>
  <c r="F196"/>
  <c r="F197"/>
  <c r="E195"/>
  <c r="E196"/>
  <c r="E197"/>
  <c r="D195"/>
  <c r="D196"/>
  <c r="D197"/>
  <c r="E194"/>
  <c r="D194"/>
  <c r="F193" l="1"/>
  <c r="F7"/>
  <c r="F8"/>
  <c r="F9"/>
  <c r="F10"/>
  <c r="F12"/>
  <c r="F13"/>
  <c r="F14"/>
  <c r="F15"/>
  <c r="F16"/>
  <c r="F17"/>
  <c r="F18"/>
  <c r="F21"/>
  <c r="F22"/>
  <c r="F23"/>
  <c r="F24"/>
  <c r="F25"/>
  <c r="F26"/>
  <c r="F27"/>
  <c r="F28"/>
  <c r="F29"/>
  <c r="F30"/>
  <c r="F32"/>
  <c r="F33"/>
  <c r="F34"/>
  <c r="F37"/>
  <c r="F38"/>
  <c r="F40"/>
  <c r="F41"/>
  <c r="F42"/>
  <c r="F43"/>
  <c r="F44"/>
  <c r="F45"/>
  <c r="F46"/>
  <c r="F47"/>
  <c r="F48"/>
  <c r="F49"/>
  <c r="F50"/>
  <c r="F51"/>
  <c r="F52"/>
  <c r="F53"/>
  <c r="F54"/>
  <c r="F57"/>
  <c r="F58"/>
  <c r="F61"/>
  <c r="F62"/>
  <c r="F64"/>
  <c r="F65"/>
  <c r="F66"/>
  <c r="F69"/>
  <c r="F70"/>
  <c r="F71"/>
  <c r="F72"/>
  <c r="F73"/>
  <c r="F74"/>
  <c r="F77"/>
  <c r="F78"/>
  <c r="F79"/>
  <c r="F80"/>
  <c r="F82"/>
  <c r="F84"/>
  <c r="F85"/>
  <c r="F86"/>
  <c r="F88"/>
  <c r="F89"/>
  <c r="F90"/>
  <c r="F93"/>
  <c r="F94"/>
  <c r="F97"/>
  <c r="F98"/>
  <c r="F101"/>
  <c r="F102"/>
  <c r="F105"/>
  <c r="F106"/>
  <c r="F109"/>
  <c r="F110"/>
  <c r="F113"/>
  <c r="F114"/>
  <c r="F117"/>
  <c r="F118"/>
  <c r="F120"/>
  <c r="F121"/>
  <c r="F122"/>
  <c r="F124"/>
  <c r="F125"/>
  <c r="F126"/>
  <c r="F128"/>
  <c r="F129"/>
  <c r="F130"/>
  <c r="F133"/>
  <c r="F134"/>
  <c r="F137"/>
  <c r="F138"/>
  <c r="F139"/>
  <c r="F140"/>
  <c r="F141"/>
  <c r="F142"/>
  <c r="F145"/>
  <c r="F146"/>
  <c r="F149"/>
  <c r="F150"/>
  <c r="F151"/>
  <c r="F152"/>
  <c r="F153"/>
  <c r="F154"/>
  <c r="F155"/>
  <c r="F156"/>
  <c r="F157"/>
  <c r="F158"/>
  <c r="F160"/>
  <c r="F161"/>
  <c r="F162"/>
  <c r="F164"/>
  <c r="F165"/>
  <c r="F166"/>
  <c r="F168"/>
  <c r="F169"/>
  <c r="F170"/>
  <c r="F173"/>
  <c r="F174"/>
  <c r="F177"/>
  <c r="F178"/>
  <c r="F180"/>
  <c r="F181"/>
  <c r="F182"/>
  <c r="F184"/>
  <c r="F185"/>
  <c r="F186"/>
  <c r="F188"/>
  <c r="F189"/>
  <c r="F190"/>
  <c r="F192"/>
  <c r="F6"/>
  <c r="K8" i="3"/>
  <c r="K93" i="4" l="1"/>
  <c r="J93"/>
  <c r="F93"/>
  <c r="J91"/>
  <c r="K91" s="1"/>
  <c r="F91"/>
  <c r="F90" s="1"/>
  <c r="I90"/>
  <c r="H90"/>
  <c r="H94" s="1"/>
  <c r="G90"/>
  <c r="G94" s="1"/>
  <c r="E90"/>
  <c r="E94" s="1"/>
  <c r="D90"/>
  <c r="D94" s="1"/>
  <c r="C90"/>
  <c r="C94" s="1"/>
  <c r="J88"/>
  <c r="K88" s="1"/>
  <c r="F88"/>
  <c r="J87"/>
  <c r="F87"/>
  <c r="K87" s="1"/>
  <c r="K86"/>
  <c r="J86"/>
  <c r="F86"/>
  <c r="I85"/>
  <c r="H85"/>
  <c r="G85"/>
  <c r="E85"/>
  <c r="D85"/>
  <c r="C85"/>
  <c r="K83"/>
  <c r="J83"/>
  <c r="F83"/>
  <c r="K80"/>
  <c r="J80"/>
  <c r="F80"/>
  <c r="J79"/>
  <c r="K79" s="1"/>
  <c r="I79"/>
  <c r="I75" s="1"/>
  <c r="J75" s="1"/>
  <c r="H79"/>
  <c r="F79"/>
  <c r="K78"/>
  <c r="J78"/>
  <c r="F78"/>
  <c r="J77"/>
  <c r="K77" s="1"/>
  <c r="F77"/>
  <c r="J76"/>
  <c r="F76"/>
  <c r="K76" s="1"/>
  <c r="H75"/>
  <c r="G75"/>
  <c r="E75"/>
  <c r="D75"/>
  <c r="C75"/>
  <c r="J73"/>
  <c r="F73"/>
  <c r="K73" s="1"/>
  <c r="K71"/>
  <c r="J71"/>
  <c r="F71"/>
  <c r="K70"/>
  <c r="J70"/>
  <c r="F70"/>
  <c r="J69"/>
  <c r="K69" s="1"/>
  <c r="F69"/>
  <c r="J68"/>
  <c r="F68"/>
  <c r="K68" s="1"/>
  <c r="I67"/>
  <c r="H67"/>
  <c r="G67"/>
  <c r="E67"/>
  <c r="D67"/>
  <c r="C67"/>
  <c r="J64"/>
  <c r="F64"/>
  <c r="K64" s="1"/>
  <c r="K62"/>
  <c r="J62"/>
  <c r="F62"/>
  <c r="K61"/>
  <c r="J61"/>
  <c r="F61"/>
  <c r="J60"/>
  <c r="K60" s="1"/>
  <c r="F60"/>
  <c r="J59"/>
  <c r="F59"/>
  <c r="K59" s="1"/>
  <c r="I58"/>
  <c r="H58"/>
  <c r="G58"/>
  <c r="E58"/>
  <c r="D58"/>
  <c r="C58"/>
  <c r="J57"/>
  <c r="F57"/>
  <c r="K57" s="1"/>
  <c r="J55"/>
  <c r="K55" s="1"/>
  <c r="F55"/>
  <c r="J50"/>
  <c r="K50" s="1"/>
  <c r="F50"/>
  <c r="J48"/>
  <c r="K48" s="1"/>
  <c r="F48"/>
  <c r="J47"/>
  <c r="F47"/>
  <c r="K47" s="1"/>
  <c r="K45"/>
  <c r="J45"/>
  <c r="F45"/>
  <c r="K41"/>
  <c r="J41"/>
  <c r="F41"/>
  <c r="J39"/>
  <c r="K39" s="1"/>
  <c r="F39"/>
  <c r="F38" s="1"/>
  <c r="I38"/>
  <c r="J38" s="1"/>
  <c r="K38" s="1"/>
  <c r="H38"/>
  <c r="G38"/>
  <c r="E38"/>
  <c r="D38"/>
  <c r="C38"/>
  <c r="J36"/>
  <c r="K36" s="1"/>
  <c r="F36"/>
  <c r="J33"/>
  <c r="F33"/>
  <c r="K33" s="1"/>
  <c r="K22"/>
  <c r="J22"/>
  <c r="F22"/>
  <c r="I21"/>
  <c r="H21"/>
  <c r="G21"/>
  <c r="E21"/>
  <c r="D21"/>
  <c r="C21"/>
  <c r="K19"/>
  <c r="J19"/>
  <c r="F19"/>
  <c r="K16"/>
  <c r="J16"/>
  <c r="F16"/>
  <c r="J14"/>
  <c r="K14" s="1"/>
  <c r="F14"/>
  <c r="J13"/>
  <c r="F13"/>
  <c r="K13" s="1"/>
  <c r="K11"/>
  <c r="J11"/>
  <c r="F11"/>
  <c r="K10"/>
  <c r="J10"/>
  <c r="F10"/>
  <c r="J9"/>
  <c r="K9" s="1"/>
  <c r="F9"/>
  <c r="I8"/>
  <c r="H8"/>
  <c r="G8"/>
  <c r="E8"/>
  <c r="F8" s="1"/>
  <c r="D8"/>
  <c r="C8"/>
  <c r="K75" l="1"/>
  <c r="I94"/>
  <c r="F21"/>
  <c r="J21"/>
  <c r="K21" s="1"/>
  <c r="F85"/>
  <c r="F94" s="1"/>
  <c r="J85"/>
  <c r="F58"/>
  <c r="J58"/>
  <c r="K58" s="1"/>
  <c r="F67"/>
  <c r="J67"/>
  <c r="F75"/>
  <c r="J8"/>
  <c r="K8" s="1"/>
  <c r="J90"/>
  <c r="F80" i="3"/>
  <c r="J9"/>
  <c r="J64"/>
  <c r="K90" i="4" l="1"/>
  <c r="J94"/>
  <c r="K94" s="1"/>
  <c r="K67"/>
  <c r="K85"/>
  <c r="I79" i="3"/>
  <c r="I75" s="1"/>
  <c r="H79"/>
  <c r="H75" s="1"/>
  <c r="C75"/>
  <c r="G75"/>
  <c r="J75" l="1"/>
  <c r="J93"/>
  <c r="F93"/>
  <c r="J91"/>
  <c r="F91"/>
  <c r="I90"/>
  <c r="H90"/>
  <c r="G90"/>
  <c r="E90"/>
  <c r="D90"/>
  <c r="C90"/>
  <c r="J88"/>
  <c r="F88"/>
  <c r="J87"/>
  <c r="F87"/>
  <c r="J86"/>
  <c r="F86"/>
  <c r="I85"/>
  <c r="H85"/>
  <c r="G85"/>
  <c r="E85"/>
  <c r="D85"/>
  <c r="C85"/>
  <c r="J83"/>
  <c r="F83"/>
  <c r="J80"/>
  <c r="J79"/>
  <c r="F79"/>
  <c r="J78"/>
  <c r="K78" s="1"/>
  <c r="F78"/>
  <c r="J77"/>
  <c r="F77"/>
  <c r="F75" s="1"/>
  <c r="J76"/>
  <c r="K76" s="1"/>
  <c r="F76"/>
  <c r="E75"/>
  <c r="D75"/>
  <c r="J73"/>
  <c r="F73"/>
  <c r="J71"/>
  <c r="F71"/>
  <c r="J70"/>
  <c r="F70"/>
  <c r="J69"/>
  <c r="F69"/>
  <c r="J68"/>
  <c r="F68"/>
  <c r="I67"/>
  <c r="H67"/>
  <c r="G67"/>
  <c r="E67"/>
  <c r="D67"/>
  <c r="C67"/>
  <c r="F64"/>
  <c r="J62"/>
  <c r="F62"/>
  <c r="J61"/>
  <c r="F61"/>
  <c r="J60"/>
  <c r="F60"/>
  <c r="J59"/>
  <c r="F59"/>
  <c r="I58"/>
  <c r="H58"/>
  <c r="G58"/>
  <c r="E58"/>
  <c r="D58"/>
  <c r="C58"/>
  <c r="J57"/>
  <c r="F57"/>
  <c r="J55"/>
  <c r="F55"/>
  <c r="J50"/>
  <c r="F50"/>
  <c r="J48"/>
  <c r="F48"/>
  <c r="J47"/>
  <c r="F47"/>
  <c r="J45"/>
  <c r="F45"/>
  <c r="J41"/>
  <c r="F41"/>
  <c r="J39"/>
  <c r="C38"/>
  <c r="I38"/>
  <c r="H38"/>
  <c r="G38"/>
  <c r="E38"/>
  <c r="D38"/>
  <c r="J36"/>
  <c r="F36"/>
  <c r="J33"/>
  <c r="F33"/>
  <c r="J22"/>
  <c r="F22"/>
  <c r="I21"/>
  <c r="H21"/>
  <c r="G21"/>
  <c r="E21"/>
  <c r="D21"/>
  <c r="C21"/>
  <c r="J19"/>
  <c r="F19"/>
  <c r="J16"/>
  <c r="F16"/>
  <c r="J14"/>
  <c r="F14"/>
  <c r="J13"/>
  <c r="F13"/>
  <c r="J11"/>
  <c r="F11"/>
  <c r="J10"/>
  <c r="F10"/>
  <c r="F9"/>
  <c r="I8"/>
  <c r="H8"/>
  <c r="E8"/>
  <c r="D8"/>
  <c r="C8"/>
  <c r="K57" l="1"/>
  <c r="K59"/>
  <c r="F67"/>
  <c r="K10"/>
  <c r="K69"/>
  <c r="K75"/>
  <c r="K36"/>
  <c r="K70"/>
  <c r="K73"/>
  <c r="K77"/>
  <c r="K79"/>
  <c r="K22"/>
  <c r="F90"/>
  <c r="K93"/>
  <c r="K87"/>
  <c r="K86"/>
  <c r="K83"/>
  <c r="K80"/>
  <c r="J67"/>
  <c r="K67" s="1"/>
  <c r="K68"/>
  <c r="K64"/>
  <c r="J58"/>
  <c r="F58"/>
  <c r="K60"/>
  <c r="K50"/>
  <c r="K48"/>
  <c r="K47"/>
  <c r="K45"/>
  <c r="F21"/>
  <c r="K33"/>
  <c r="J21"/>
  <c r="K19"/>
  <c r="K14"/>
  <c r="K13"/>
  <c r="K11"/>
  <c r="F8"/>
  <c r="K62"/>
  <c r="E94"/>
  <c r="K16"/>
  <c r="J38"/>
  <c r="K41"/>
  <c r="K55"/>
  <c r="D94"/>
  <c r="I94"/>
  <c r="K61"/>
  <c r="F85"/>
  <c r="H94"/>
  <c r="K71"/>
  <c r="C94"/>
  <c r="J85"/>
  <c r="K91"/>
  <c r="F39"/>
  <c r="K88"/>
  <c r="J90"/>
  <c r="K58" l="1"/>
  <c r="K85"/>
  <c r="K21"/>
  <c r="K90"/>
  <c r="F38"/>
  <c r="K39"/>
  <c r="F94" l="1"/>
  <c r="K38"/>
  <c r="G94"/>
  <c r="G8"/>
  <c r="K9"/>
  <c r="J8"/>
  <c r="J94" l="1"/>
  <c r="K94" s="1"/>
</calcChain>
</file>

<file path=xl/sharedStrings.xml><?xml version="1.0" encoding="utf-8"?>
<sst xmlns="http://schemas.openxmlformats.org/spreadsheetml/2006/main" count="693" uniqueCount="231">
  <si>
    <t>№ п/п</t>
  </si>
  <si>
    <t>тыс.руб.</t>
  </si>
  <si>
    <t>Обеспечение устойчивого развития и повышение эффективности сельского хозяйства</t>
  </si>
  <si>
    <t>Развитие  малого предпринимательства</t>
  </si>
  <si>
    <t>Обеспечение сбалансированности профессионально-квалифицированной структуры спроса и предложения рабочей силы</t>
  </si>
  <si>
    <t>Обеспечение комплексной модернизации муниципальной системы образования, создание условий для обеспечения современного качества образования</t>
  </si>
  <si>
    <t>Повышение эффективности системы организации физкультуры и спорта, создание условий для здорового образа жизни</t>
  </si>
  <si>
    <t>Организация туристических зон</t>
  </si>
  <si>
    <t>Обеспечение общественной безопасности жителей района</t>
  </si>
  <si>
    <t>Обеспечение экологической безопасности жителей района</t>
  </si>
  <si>
    <t>Доступность и комфортность жилья, снижение износа жилфонда</t>
  </si>
  <si>
    <t>Развитие инженерных систем жизнеобеспечения</t>
  </si>
  <si>
    <t>Развитие транспортной системы</t>
  </si>
  <si>
    <t>2.</t>
  </si>
  <si>
    <t>4.</t>
  </si>
  <si>
    <t>7.</t>
  </si>
  <si>
    <t>8.</t>
  </si>
  <si>
    <t>10.</t>
  </si>
  <si>
    <t>11.</t>
  </si>
  <si>
    <t>13.</t>
  </si>
  <si>
    <t>14.</t>
  </si>
  <si>
    <t>16.</t>
  </si>
  <si>
    <t>МБ</t>
  </si>
  <si>
    <t>РХ</t>
  </si>
  <si>
    <t>РФ</t>
  </si>
  <si>
    <t>Всего</t>
  </si>
  <si>
    <t>Информация о выполненных мероприятиях</t>
  </si>
  <si>
    <t>Кассовые расходы с начала года</t>
  </si>
  <si>
    <t>Исполнитель</t>
  </si>
  <si>
    <t>1.</t>
  </si>
  <si>
    <t>Непрерывный мониторинг и прогнозирование угроз безопасности жизни в районе</t>
  </si>
  <si>
    <t>5.</t>
  </si>
  <si>
    <t>Повышение эффективности системы здравоохранения путем повышения доступности и качества медицинской помощи, формирования здорового образа жизни</t>
  </si>
  <si>
    <t>Подпрограмма «Устойчивое развитие сельских территорий»</t>
  </si>
  <si>
    <t>Муниципальная программа «Развитие субъектов малого и среднего предпринимательства в Усть-Абаканском районе на 2014-2020 годы»</t>
  </si>
  <si>
    <t>Муниципальная программа «Культура Усть-Абаканского района (2014-2020 годы)»</t>
  </si>
  <si>
    <t>Подпрограмма «Развитие культурного потенциала Усть-Абаканского района»</t>
  </si>
  <si>
    <t>Муниципальная программа «Доступная среда (2014-2020 годы)»</t>
  </si>
  <si>
    <t>Муниципальная программа «Социальная поддержка граждан (2014-2020 годы)»</t>
  </si>
  <si>
    <t>Подпрограмма «Социальная поддержка старшего поколения»</t>
  </si>
  <si>
    <t>Создание эффективной системы предоставления социальных услуг для ветеранов и инвалидов. Создание условий для успешной социализации и эффективной самореализации молодежи</t>
  </si>
  <si>
    <t>Повышение общественной и бытовой культуры населения. Совершенствование архивного дела в Усть-Абаканском районе</t>
  </si>
  <si>
    <t>Подпрограмма «Профилактика правонарушений, обеспечение безопасности и общественного порядка»</t>
  </si>
  <si>
    <t>Подпрограмма  «Повышение безопасности дорожного движения»</t>
  </si>
  <si>
    <t>Подпрограмма «Профилактика безнадзорности и правонарушений несовершеннолетних»</t>
  </si>
  <si>
    <t xml:space="preserve">Подпрограмма «Дорожное хозяйство» </t>
  </si>
  <si>
    <t>Подпрограмма «Транспортное обслуживание населения»</t>
  </si>
  <si>
    <t xml:space="preserve">Муниципальная программа «Жилище (2014 – 2020 годы)» </t>
  </si>
  <si>
    <t>Подпрограмма «Свой дом»</t>
  </si>
  <si>
    <t xml:space="preserve">Муниципальная программа «Комплексная программа  модернизации и реформирования жилищно-коммунального хозяйства в Усть-Абаканском районе (2014 – 2020 годы)» </t>
  </si>
  <si>
    <t>Подпрограмма «Модернизация объектов коммунальной инфраструктуры»</t>
  </si>
  <si>
    <t>Подпрограмма «Чистая вода»</t>
  </si>
  <si>
    <t>3.</t>
  </si>
  <si>
    <t>6.</t>
  </si>
  <si>
    <t>8.1.</t>
  </si>
  <si>
    <t>8.2.</t>
  </si>
  <si>
    <t>8.3.</t>
  </si>
  <si>
    <t>8.4.</t>
  </si>
  <si>
    <t>8.5.</t>
  </si>
  <si>
    <t>9.</t>
  </si>
  <si>
    <t>12.</t>
  </si>
  <si>
    <t>15.</t>
  </si>
  <si>
    <t>17.</t>
  </si>
  <si>
    <t>18.</t>
  </si>
  <si>
    <t>19.</t>
  </si>
  <si>
    <t>20.</t>
  </si>
  <si>
    <t>20.1.</t>
  </si>
  <si>
    <t>20.2.</t>
  </si>
  <si>
    <t>1.1.</t>
  </si>
  <si>
    <t>1.2.</t>
  </si>
  <si>
    <t>7.1.</t>
  </si>
  <si>
    <t>7.2.</t>
  </si>
  <si>
    <t>7.3.</t>
  </si>
  <si>
    <t>12.1.</t>
  </si>
  <si>
    <t>12.2.</t>
  </si>
  <si>
    <t>12.3.</t>
  </si>
  <si>
    <t>14.1.</t>
  </si>
  <si>
    <t>14.2.</t>
  </si>
  <si>
    <t>14.3.</t>
  </si>
  <si>
    <t>19.1.</t>
  </si>
  <si>
    <t>19.2.</t>
  </si>
  <si>
    <t>Подпрограмма «Создание общих условий функционирования сельского хозяйства»</t>
  </si>
  <si>
    <t>Подпрограмма «Искусство Усть-Абаканского района»</t>
  </si>
  <si>
    <t>12.4.</t>
  </si>
  <si>
    <t>16.1.</t>
  </si>
  <si>
    <t>16.2.</t>
  </si>
  <si>
    <t>16.3.</t>
  </si>
  <si>
    <t>19.3.</t>
  </si>
  <si>
    <t xml:space="preserve">
</t>
  </si>
  <si>
    <t>Сконина К.В. 2-18-52</t>
  </si>
  <si>
    <t>Н.А. Потылицына</t>
  </si>
  <si>
    <t xml:space="preserve">План на год </t>
  </si>
  <si>
    <t>Муниципальная программа</t>
  </si>
  <si>
    <t>Муниципальная программа «Противодействие незаконному обороту наркотиков, снижение масштабов наркотизации населения в Усть-Абаканском районе (2014-2020 годы)»</t>
  </si>
  <si>
    <t>Приложение № 1</t>
  </si>
  <si>
    <t>16.4.</t>
  </si>
  <si>
    <t>Подпрограмма «Доступное жилье»</t>
  </si>
  <si>
    <t>Муниципальная программа «Развитие туризма в Усть-Абаканском районе (2014-2020 годы)»</t>
  </si>
  <si>
    <t>Муниципальная программа «Сохранение и развитие малых сел Усть-Абаканского района (2016-2020 годы)»</t>
  </si>
  <si>
    <t xml:space="preserve">
</t>
  </si>
  <si>
    <t xml:space="preserve">Заместитель Главы администрации </t>
  </si>
  <si>
    <t>Усть-Абаканского района по финансам и экономике</t>
  </si>
  <si>
    <t>- руководитель УФиЭ администрации Усть-Абаканского района</t>
  </si>
  <si>
    <t>Подпрограмма «Наследие Усть-Абаканского района»</t>
  </si>
  <si>
    <t>Подпрограмма «Обеспечение реализации муниципальной  программы»</t>
  </si>
  <si>
    <t>Подпрограмма «Молодежь Усть-Абаканского района»</t>
  </si>
  <si>
    <t>Муниципальная программа «Развитие физической культуры и спорта в Усть-Абаканском районе  (2014 - 2020 годы)»</t>
  </si>
  <si>
    <t>Подпрограмма «Организация отдыха и оздоровления детей в Усть-Абаканском районе»</t>
  </si>
  <si>
    <t>Подпрограмма «Развитие мер социальной поддержки отдельных категорий граждан в Усть-Абаканском районе»</t>
  </si>
  <si>
    <t>Муниципальная программа «Защита населения и территорий Усть-Абаканского района от чрезвычайных ситуаций, обеспечение пожарной безопасности и безопасности людей на водных объектах (2014-2020 годы)»</t>
  </si>
  <si>
    <t>14.4.</t>
  </si>
  <si>
    <t>Подпрограмма «Профилактика террористической и экстремистской деятельности»</t>
  </si>
  <si>
    <t>Муниципальная программа «Энергосбережение и повышение энергетической эффективности в Усть-Абаканском районе  (2014 - 2020 годы)»</t>
  </si>
  <si>
    <t>Подпрограмма «Обеспечение реализации муниципальной программы»</t>
  </si>
  <si>
    <t>Муниципальная программа «Развитие транспортной системы Усть-Абаканского района (2014-2020 годы)»</t>
  </si>
  <si>
    <t>Муниципальная программа «Повышение эффективности и управления муниципальными финансами Усть-Абаканского района»</t>
  </si>
  <si>
    <t>Муниципальная программа «Профилактика заболеваний и формирование здорового образа жизни (2014-2020 годы)»</t>
  </si>
  <si>
    <t>Муниципальная программа «Развитие  образования  в  Усть-Абаканском районе (2014-2020 годы)»</t>
  </si>
  <si>
    <t>Подпрограмма «Развитие дошкольного, начального, общего, основного общего, среднего образования»</t>
  </si>
  <si>
    <t>Подпрограмма «Развитие системы дополнительного образования детей, выявление и поддержки одаренных детей и молодежи»</t>
  </si>
  <si>
    <t>Подпрограмма «Патриотическое воспитание»</t>
  </si>
  <si>
    <t>Улучшение качества питьевой воды и очистки сточных вод</t>
  </si>
  <si>
    <t>Муниципальная программа «Развитие торговли в Усть-Абаканском районе (2016-2020 годы)»</t>
  </si>
  <si>
    <t xml:space="preserve">Муниципальная программа «Развитие агропромышленного комплекса Усть-Абаканского района и социальной сферы на селе (2014 - 2020 годы)» </t>
  </si>
  <si>
    <t>Отчет о реализации муниципальных программ, действующих на территории Усть-Абаканского района Республики Хакасия за 12 месяцев 2018 года.</t>
  </si>
  <si>
    <t>Муниципальная программа «Развитие муниципального имущества в Усть-Абаканском районе (2016-2020 годы)»</t>
  </si>
  <si>
    <t>Подпрограмма «Обеспечение жильем молодых семей»</t>
  </si>
  <si>
    <t>Подпрограмма «Переселение жителей Усть-Абаканского района из аварийного и непригодного для проживания жилищного фонда»</t>
  </si>
  <si>
    <t>4.Осуществление государственных полномочий по образованию и обеспечению деятельности комиссий по делам несовершеннолетних и защите их прав - 343,1 (РХ)                                                                                                                          5.Осуществление органами местного самоуправления государственных полномочий в области охраны труда - 350,8 (РХ)                                                                                                                                                                                                                                            6.Осуществление государственных полномочий по созданию, организации и обеспечению деятельности административных комиссий муниципальных образований - 442,5 (РХ)                                                                                                                                                                                                                                                                                                                                                                                                                                                                                                                                                                                                                                                                                                                                                                                                                  7.Осуществление государственного полномочия по определению перечня должностных лиц, уполномоченных составлять протоколы об административных правонарушениях - 54,2 (РХ)                                                                                                       8.Процентные платежи за обслуживание государственных займов и кредитов - 20,4                                                                                                     9.Повышение эффективности деятельности органов местного самоуправления - 50,1                                                                             10.Компенсация расходов местн.бюджетов по оплате труда работникам бюджетной сферы - 9000,0 (РХ)                        11.Компенсация расходов местным бюджетам на частичное погашение просроченной кредиторской задолженности - 17424,0 (РХ)</t>
  </si>
  <si>
    <r>
      <rPr>
        <b/>
        <sz val="13"/>
        <rFont val="Times New Roman"/>
        <family val="1"/>
        <charset val="204"/>
      </rPr>
      <t>1.Создание общих условий функционирования сельского хозяйства - 150,0,</t>
    </r>
    <r>
      <rPr>
        <sz val="13"/>
        <rFont val="Times New Roman"/>
        <family val="1"/>
        <charset val="204"/>
      </rPr>
      <t xml:space="preserve"> из них:                                                                             ^Формирование призового фонда финала республиканских сельских-спортивных скачек - 30,0;                                                                           ^Подведение итогов трудового соревнования в АПК - 120,0.                                                                                                                                                                                         </t>
    </r>
    <r>
      <rPr>
        <b/>
        <sz val="13"/>
        <rFont val="Times New Roman"/>
        <family val="1"/>
        <charset val="204"/>
      </rPr>
      <t>2.Обеспечение деятельности управления землепользования - 6817,9,</t>
    </r>
    <r>
      <rPr>
        <sz val="13"/>
        <rFont val="Times New Roman"/>
        <family val="1"/>
        <charset val="204"/>
      </rPr>
      <t xml:space="preserve"> из них: заработная плата - 3646,0; начисления на выплаты по оплате труда - 972,5; услуги связи - 114,6; коммунальные услуги - 593,6; работы, услуги по содержанию имущества - 276,4; прочие работы, услуги - 454,4; прочие расходы - 1,5; увеличение стоимости основных средств - 30,2; увеличение стоимости материальных запасов - 646,6; пени - 25,3; имущественный и транспортный налог - 44,9;.неустойка - 7,2; штраф - 4,7. </t>
    </r>
    <r>
      <rPr>
        <sz val="13"/>
        <color rgb="FFFF0000"/>
        <rFont val="Times New Roman"/>
        <family val="1"/>
        <charset val="204"/>
      </rPr>
      <t xml:space="preserve"> </t>
    </r>
    <r>
      <rPr>
        <sz val="13"/>
        <rFont val="Times New Roman"/>
        <family val="1"/>
        <charset val="204"/>
      </rPr>
      <t xml:space="preserve">                                                                                                                                                                    </t>
    </r>
    <r>
      <rPr>
        <b/>
        <sz val="13"/>
        <rFont val="Times New Roman"/>
        <family val="1"/>
        <charset val="204"/>
      </rPr>
      <t xml:space="preserve">3.Содержание объекта по утилизации - </t>
    </r>
    <r>
      <rPr>
        <sz val="13"/>
        <rFont val="Times New Roman"/>
        <family val="1"/>
        <charset val="204"/>
      </rPr>
      <t xml:space="preserve">1409,8, в том числе: </t>
    </r>
    <r>
      <rPr>
        <b/>
        <sz val="13"/>
        <rFont val="Times New Roman"/>
        <family val="1"/>
        <charset val="204"/>
      </rPr>
      <t>195,0 (МБ), 1214,8 (РХ),</t>
    </r>
    <r>
      <rPr>
        <sz val="13"/>
        <rFont val="Times New Roman"/>
        <family val="1"/>
        <charset val="204"/>
      </rPr>
      <t xml:space="preserve"> из них: </t>
    </r>
    <r>
      <rPr>
        <b/>
        <sz val="13"/>
        <rFont val="Times New Roman"/>
        <family val="1"/>
        <charset val="204"/>
      </rPr>
      <t xml:space="preserve">                                                                                                            ^</t>
    </r>
    <r>
      <rPr>
        <sz val="13"/>
        <rFont val="Times New Roman"/>
        <family val="1"/>
        <charset val="204"/>
      </rPr>
      <t xml:space="preserve">Охрана биотермической ямы </t>
    </r>
    <r>
      <rPr>
        <b/>
        <sz val="13"/>
        <rFont val="Times New Roman"/>
        <family val="1"/>
        <charset val="204"/>
      </rPr>
      <t xml:space="preserve">- </t>
    </r>
    <r>
      <rPr>
        <sz val="13"/>
        <rFont val="Times New Roman"/>
        <family val="1"/>
        <charset val="204"/>
      </rPr>
      <t>195,0</t>
    </r>
    <r>
      <rPr>
        <b/>
        <sz val="13"/>
        <rFont val="Times New Roman"/>
        <family val="1"/>
        <charset val="204"/>
      </rPr>
      <t xml:space="preserve"> </t>
    </r>
    <r>
      <rPr>
        <sz val="13"/>
        <rFont val="Times New Roman"/>
        <family val="1"/>
        <charset val="204"/>
      </rPr>
      <t xml:space="preserve">(заработная плата согласно договора);                                                                                 ^Осуществление отдельных государственных полномочий по предупреждению и ликвидации болезней животных - 1214,8 (РХ): заработная плата - 552,8; страховые взносы - 181,3; работы, услуги по содержанию имущества - 370,7; прочие работы, услуги - 4,1; увеличение стоимости материальных запасов - 105,9.                                                                                                                                                                                                                                                                                                                                                                         </t>
    </r>
  </si>
  <si>
    <r>
      <rPr>
        <b/>
        <sz val="13"/>
        <rFont val="Times New Roman"/>
        <family val="1"/>
        <charset val="204"/>
      </rPr>
      <t xml:space="preserve">1.Улучшение жилищных условий граждан, молодых семей и молодых специалистов, проживающих в сельской местности: </t>
    </r>
    <r>
      <rPr>
        <sz val="13"/>
        <rFont val="Times New Roman"/>
        <family val="1"/>
        <charset val="204"/>
      </rPr>
      <t>3898,4 из них:</t>
    </r>
    <r>
      <rPr>
        <b/>
        <sz val="13"/>
        <rFont val="Times New Roman"/>
        <family val="1"/>
        <charset val="204"/>
      </rPr>
      <t xml:space="preserve"> 667,3 (МБ), 291,0 (РХ), 2940,2 (РФ), </t>
    </r>
    <r>
      <rPr>
        <sz val="13"/>
        <rFont val="Times New Roman"/>
        <family val="1"/>
        <charset val="204"/>
      </rPr>
      <t xml:space="preserve">в том числе по категориям:                                                                                                                                                                           - "Молодые семьи и молодые специалисты" 3 чел. - 2331,5, из них: 399,1 (МБ); 174,0 (РХ); 1758,4 (РФ) - общая площадь приобретенного жилья составила - 153,1 кв.м.                                                                                                                                                                                                                                                                                                                                                                                                                                                                                                                                       - "Граждане" 1 чел. - 1566,9, из них: 268,2 (МБ); 117,0 (РХ); 1181,8 (РФ) общая площадь приобретенного жилья составила - 111,0 кв.м.                                                                                                                                                                            </t>
    </r>
    <r>
      <rPr>
        <b/>
        <sz val="13"/>
        <rFont val="Times New Roman"/>
        <family val="1"/>
        <charset val="204"/>
      </rPr>
      <t xml:space="preserve">2.Обеспечение сельских населенных пунктов объектами социальной и инженерной инфраструктуры: </t>
    </r>
    <r>
      <rPr>
        <sz val="13"/>
        <rFont val="Times New Roman"/>
        <family val="1"/>
        <charset val="204"/>
      </rPr>
      <t>14818,9, из них:</t>
    </r>
    <r>
      <rPr>
        <b/>
        <sz val="13"/>
        <rFont val="Times New Roman"/>
        <family val="1"/>
        <charset val="204"/>
      </rPr>
      <t xml:space="preserve"> 147,4 (МБ), 1320,6 (РБ), 13350,9 (ФБ)</t>
    </r>
    <r>
      <rPr>
        <sz val="13"/>
        <rFont val="Times New Roman"/>
        <family val="1"/>
        <charset val="204"/>
      </rPr>
      <t xml:space="preserve"> Строительство водопровода в а.Чарков. Проложен водопровод длинной 5,2 км; Установлены водозаборные колонки - 23 шт.
</t>
    </r>
  </si>
  <si>
    <r>
      <rPr>
        <b/>
        <sz val="13"/>
        <rFont val="Times New Roman"/>
        <family val="1"/>
        <charset val="204"/>
      </rPr>
      <t>Поддержка субъектов малого и среднего бизнеса - 53,4,</t>
    </r>
    <r>
      <rPr>
        <sz val="13"/>
        <rFont val="Times New Roman"/>
        <family val="1"/>
        <charset val="204"/>
      </rPr>
      <t xml:space="preserve"> из них:</t>
    </r>
    <r>
      <rPr>
        <b/>
        <sz val="13"/>
        <rFont val="Times New Roman"/>
        <family val="1"/>
        <charset val="204"/>
      </rPr>
      <t xml:space="preserve">                                                                                                                                 1.Иные мероприятия в сфере поддержки малого и среднего предпринимательства</t>
    </r>
    <r>
      <rPr>
        <sz val="13"/>
        <rFont val="Times New Roman"/>
        <family val="1"/>
        <charset val="204"/>
      </rPr>
      <t>, в том числе:</t>
    </r>
    <r>
      <rPr>
        <b/>
        <sz val="13"/>
        <rFont val="Times New Roman"/>
        <family val="1"/>
        <charset val="204"/>
      </rPr>
      <t xml:space="preserve">                                                                                                 ^</t>
    </r>
    <r>
      <rPr>
        <sz val="13"/>
        <rFont val="Times New Roman"/>
        <family val="1"/>
        <charset val="204"/>
      </rPr>
      <t xml:space="preserve">Организация и проведение районных конкурсов - 38,4 проведение конкурса "Предприниматель года";                                                                                        ^Проведение семинара "Проверка ГИТ с 2018г" - 15,0.                                                                                                                             </t>
    </r>
  </si>
  <si>
    <r>
      <rPr>
        <b/>
        <sz val="13"/>
        <color theme="1"/>
        <rFont val="Times New Roman"/>
        <family val="1"/>
        <charset val="204"/>
      </rPr>
      <t xml:space="preserve">Поддержка организаций торговли - </t>
    </r>
    <r>
      <rPr>
        <sz val="13"/>
        <color theme="1"/>
        <rFont val="Times New Roman"/>
        <family val="1"/>
        <charset val="204"/>
      </rPr>
      <t xml:space="preserve">142,9, в том числе: </t>
    </r>
    <r>
      <rPr>
        <b/>
        <sz val="13"/>
        <color theme="1"/>
        <rFont val="Times New Roman"/>
        <family val="1"/>
        <charset val="204"/>
      </rPr>
      <t>90,0 (МБ), 52,9 (РХ)</t>
    </r>
    <r>
      <rPr>
        <sz val="13"/>
        <color theme="1"/>
        <rFont val="Times New Roman"/>
        <family val="1"/>
        <charset val="204"/>
      </rPr>
      <t xml:space="preserve">: </t>
    </r>
    <r>
      <rPr>
        <b/>
        <sz val="13"/>
        <color theme="1"/>
        <rFont val="Times New Roman"/>
        <family val="1"/>
        <charset val="204"/>
      </rPr>
      <t xml:space="preserve">                                                                                                                                                 1. Мероприятия, направленные на стимулирование деловой активности хозяйствующих субъектов, осуществляющих торговую деятельность </t>
    </r>
    <r>
      <rPr>
        <sz val="13"/>
        <color theme="1"/>
        <rFont val="Times New Roman"/>
        <family val="1"/>
        <charset val="204"/>
      </rPr>
      <t xml:space="preserve">- 35,0 Проведение районного конкурса "Лучшее предприятие торговли".                                                                                                                                                                                                                                     </t>
    </r>
    <r>
      <rPr>
        <b/>
        <sz val="13"/>
        <color theme="1"/>
        <rFont val="Times New Roman"/>
        <family val="1"/>
        <charset val="204"/>
      </rPr>
      <t xml:space="preserve">2. Компенсация затрат по доставке продуктовых и непродуктовых товаров жителям малых и отдаленных сел, не имеющих стационарных точек торговли </t>
    </r>
    <r>
      <rPr>
        <sz val="13"/>
        <color theme="1"/>
        <rFont val="Times New Roman"/>
        <family val="1"/>
        <charset val="204"/>
      </rPr>
      <t>- 52,9 (РХ), из них:</t>
    </r>
    <r>
      <rPr>
        <b/>
        <sz val="13"/>
        <color theme="1"/>
        <rFont val="Times New Roman"/>
        <family val="1"/>
        <charset val="204"/>
      </rPr>
      <t xml:space="preserve">                                                                                                                                                            </t>
    </r>
    <r>
      <rPr>
        <sz val="13"/>
        <color theme="1"/>
        <rFont val="Times New Roman"/>
        <family val="1"/>
        <charset val="204"/>
      </rPr>
      <t xml:space="preserve">^Райковский сельсовет - 50,0 доставка товаров в аал Шурышев;                                                                                                                  ^Опытненский сельсовет - 2,9 доставка товаров в д.Заря.                                                                                                                                                                                                         </t>
    </r>
    <r>
      <rPr>
        <b/>
        <sz val="13"/>
        <color theme="1"/>
        <rFont val="Times New Roman"/>
        <family val="1"/>
        <charset val="204"/>
      </rPr>
      <t>3. Возмещение части затрат хозяйствующим субъектам, осуществляющим торговую деятельность</t>
    </r>
    <r>
      <rPr>
        <sz val="13"/>
        <color theme="1"/>
        <rFont val="Times New Roman"/>
        <family val="1"/>
        <charset val="204"/>
      </rPr>
      <t xml:space="preserve"> - 55,0 Компенсация затрат Московскому потребительскому обществу за доставку продуктовых и непродуктовых товаров жителям аал Мохов.</t>
    </r>
    <r>
      <rPr>
        <b/>
        <sz val="13"/>
        <color theme="1"/>
        <rFont val="Times New Roman"/>
        <family val="1"/>
        <charset val="204"/>
      </rPr>
      <t xml:space="preserve">                                                                                                                                 </t>
    </r>
    <r>
      <rPr>
        <sz val="13"/>
        <color theme="1"/>
        <rFont val="Times New Roman"/>
        <family val="1"/>
        <charset val="204"/>
      </rPr>
      <t xml:space="preserve">                                                                                                                                                                                                                                  4. В районном центре  проведено 4 ярмарки выходного дня (17.02, 28.04, 27.10, 22.12.2018), с участием 44 субъектов малого и среднего бизнеса, сельскохозяйственных товаров и продуктов ее переработки было реализовано на 2551,0 тыс. руб.</t>
    </r>
  </si>
  <si>
    <r>
      <rPr>
        <b/>
        <sz val="13"/>
        <rFont val="Times New Roman"/>
        <family val="1"/>
        <charset val="204"/>
      </rPr>
      <t>1.Мероприятия по предупреждению и борьбе с социально-значимыми заболеваниями и заболеваниями, представляющими опасность для окружающих</t>
    </r>
    <r>
      <rPr>
        <sz val="13"/>
        <rFont val="Times New Roman"/>
        <family val="1"/>
        <charset val="204"/>
      </rPr>
      <t xml:space="preserve"> - 417,1, в том числе: покупка вакцины антирабической - 246,7; имунноглобулин противоклещевой - 63,3; сыворотка противостолбнячная - 7,9; шигеллвак - 86,3; иммуноглобулин антирабический - 12,9.                                                                                                                                                                                                                                      </t>
    </r>
    <r>
      <rPr>
        <b/>
        <sz val="13"/>
        <rFont val="Times New Roman"/>
        <family val="1"/>
        <charset val="204"/>
      </rPr>
      <t>2.Мероприятия, направленные на формирование здорового образа жизни</t>
    </r>
    <r>
      <rPr>
        <sz val="13"/>
        <rFont val="Times New Roman"/>
        <family val="1"/>
        <charset val="204"/>
      </rPr>
      <t xml:space="preserve"> - 4,9 ГСМ палаточный лагерь Вершина.                                                                                                                                                                                                        </t>
    </r>
    <r>
      <rPr>
        <b/>
        <sz val="13"/>
        <rFont val="Times New Roman"/>
        <family val="1"/>
        <charset val="204"/>
      </rPr>
      <t>3.Мероприятия в области государственной поддержки негосударственных некоммерческих организаций</t>
    </r>
    <r>
      <rPr>
        <sz val="13"/>
        <rFont val="Times New Roman"/>
        <family val="1"/>
        <charset val="204"/>
      </rPr>
      <t xml:space="preserve"> - 365,0 субсидии некоммерческой организаци (Красный крест).                                                                                                                                                                                                  </t>
    </r>
  </si>
  <si>
    <r>
      <rPr>
        <b/>
        <sz val="13"/>
        <rFont val="Times New Roman"/>
        <family val="1"/>
        <charset val="204"/>
      </rPr>
      <t xml:space="preserve">Развитие дошкольного образования: </t>
    </r>
    <r>
      <rPr>
        <sz val="13"/>
        <rFont val="Times New Roman"/>
        <family val="1"/>
        <charset val="204"/>
      </rPr>
      <t xml:space="preserve">                                                                                                                                  </t>
    </r>
    <r>
      <rPr>
        <b/>
        <sz val="13"/>
        <rFont val="Times New Roman"/>
        <family val="1"/>
        <charset val="204"/>
      </rPr>
      <t>1.Обеспечение деятельности подведомственных учреждений (Дошкольные организации)</t>
    </r>
    <r>
      <rPr>
        <sz val="13"/>
        <rFont val="Times New Roman"/>
        <family val="1"/>
        <charset val="204"/>
      </rPr>
      <t xml:space="preserve"> </t>
    </r>
    <r>
      <rPr>
        <b/>
        <sz val="13"/>
        <rFont val="Times New Roman"/>
        <family val="1"/>
        <charset val="204"/>
      </rPr>
      <t>- 35940,2</t>
    </r>
    <r>
      <rPr>
        <sz val="13"/>
        <rFont val="Times New Roman"/>
        <family val="1"/>
        <charset val="204"/>
      </rPr>
      <t xml:space="preserve">, из них: Субсидии на выполнения муниципального задания: оплата труда - 15049,3; услуги связи - 46,9; транспортные услуги - 156,6; коммунальные услуги - 9906,4; услуги по сод.имущества - 1890,8; прочие услуги - 806,3; прочие расходы - 7287,9; приобретение основных средств - 248,4; приобретение мат.запасов - 547,6.                                                                                                                                                                                                                                                                                                                                                            </t>
    </r>
    <r>
      <rPr>
        <b/>
        <sz val="13"/>
        <rFont val="Times New Roman"/>
        <family val="1"/>
        <charset val="204"/>
      </rPr>
      <t xml:space="preserve">       </t>
    </r>
    <r>
      <rPr>
        <sz val="13"/>
        <rFont val="Times New Roman"/>
        <family val="1"/>
        <charset val="204"/>
      </rPr>
      <t xml:space="preserve">                                                                                                                                                                                </t>
    </r>
    <r>
      <rPr>
        <b/>
        <sz val="13"/>
        <rFont val="Times New Roman"/>
        <family val="1"/>
        <charset val="204"/>
      </rPr>
      <t>2. Капитальный ремонт в муниципальных учреждениях, в том числе проектно-сметная документация - 106,6</t>
    </r>
    <r>
      <rPr>
        <sz val="13"/>
        <rFont val="Times New Roman"/>
        <family val="1"/>
        <charset val="204"/>
      </rPr>
      <t>, в том числе:</t>
    </r>
    <r>
      <rPr>
        <b/>
        <sz val="13"/>
        <rFont val="Times New Roman"/>
        <family val="1"/>
        <charset val="204"/>
      </rPr>
      <t xml:space="preserve">                                                                                                                                                                                                     ^</t>
    </r>
    <r>
      <rPr>
        <sz val="13"/>
        <rFont val="Times New Roman"/>
        <family val="1"/>
        <charset val="204"/>
      </rPr>
      <t xml:space="preserve">Установка противопожарной двери - 25,0 (д/с Ромашка);                                                                                                                                  ^Капитальный ремонт системы видеонаблюдения - 28,8 (д/с Рябинушка);                                                                                                                    ^Капитальный ремонт АУПС - 52,8 (д/с Рябинушка).                                                                                                                                                                                                                                                                                                                                                                                                                                                                                                                                                                                                                                                                                                                                                                                                                             </t>
    </r>
    <r>
      <rPr>
        <b/>
        <sz val="12"/>
        <rFont val="Times New Roman"/>
        <family val="1"/>
        <charset val="204"/>
      </rPr>
      <t/>
    </r>
  </si>
  <si>
    <r>
      <rPr>
        <b/>
        <sz val="13"/>
        <rFont val="Times New Roman"/>
        <family val="1"/>
        <charset val="204"/>
      </rPr>
      <t xml:space="preserve">4.Обеспечение государственных гарантий реализации прав на получение общедоступного и бесплатного дошкольного образования - 94715,3 (РХ): </t>
    </r>
    <r>
      <rPr>
        <sz val="13"/>
        <rFont val="Times New Roman"/>
        <family val="1"/>
        <charset val="204"/>
      </rPr>
      <t xml:space="preserve">                                                                                                                                                       ^Субсидии на выполнения муниципального задания: оплата труда - 93874,8; услуги связи - 95,3; прочие услуги - 676,0; приобретение основных средств - 5,0; приобретение мат.запасов - 64,2.                                                                                                                                                                                                                                       </t>
    </r>
    <r>
      <rPr>
        <b/>
        <sz val="13"/>
        <rFont val="Times New Roman"/>
        <family val="1"/>
        <charset val="204"/>
      </rPr>
      <t>5.Компенсация расходов местных бюджетов по оплате труда работникам бюджетной сферы на 2018 год - 5257,8 (РХ)</t>
    </r>
  </si>
  <si>
    <r>
      <rPr>
        <b/>
        <sz val="13"/>
        <color theme="1"/>
        <rFont val="Times New Roman"/>
        <family val="1"/>
        <charset val="204"/>
      </rPr>
      <t>4. Создание условия для обеспечения современного качества образования - 8820,2</t>
    </r>
    <r>
      <rPr>
        <sz val="13"/>
        <color theme="1"/>
        <rFont val="Times New Roman"/>
        <family val="1"/>
        <charset val="204"/>
      </rPr>
      <t>, в том числе:</t>
    </r>
    <r>
      <rPr>
        <b/>
        <sz val="13"/>
        <color theme="1"/>
        <rFont val="Times New Roman"/>
        <family val="1"/>
        <charset val="204"/>
      </rPr>
      <t xml:space="preserve">   </t>
    </r>
    <r>
      <rPr>
        <sz val="13"/>
        <color theme="1"/>
        <rFont val="Times New Roman"/>
        <family val="1"/>
        <charset val="204"/>
      </rPr>
      <t xml:space="preserve">                                                                                                                                                                                                                                        ^Определение категории помещения по взрыво-пожарной опасности - 49,4 (4 ОУ);                                                                                                      ^Установка противожарных дверей, люков - 342,0 (3 ОУ);                                                                                                                      ^Спец. оценка условий труда - 397,1 (16 ОУ);                                                                                                                                     ^Ремонт освещения, электрооборудования - 835,8 (6 ОУ);                                                                                                                           ^Ремонт помещений - 968,4 (Усть-Абаканская СОШ);                                                                                                                                                              ^Установка АУПС - 44,9 (В-Биджинская СОШ);                                                                                                                                                                  ^Ремонт АУПС - 71,3 (Чарковская СОШИ);                                                                                                                                                                             ^Ремонт канализации - 259,2 (Доможаковская СОШ - 43,6, Московская СОШ - 25,6, Солнечная СОШ - 190,0);                                                                                                                                                           ^Испытание пожарных кранов и лестниц,ограждение кровли - 78,5 (9 ОУ);                                                                                                                                                   ^Монтаж кондиционера - 48,2 (Райковская СОШ);                                                                                                                                                           ^Обучение по мерам пожарной безопасности - 49,4 (17 ОУ);                                                                                                                      ^Ремонт котельного оборудования - 467,6 (Московская СОШ - 191,8, Весенненская СОШ-275,8);                                                                                                                  ^Проверка качества огнезащитной обработки деревянных конструкций - 103,0 (12 ОУ);                                                                                    ^Огнезащитная обработка деревянных конструкций кровли - 55,6 (2 ОУ);                                                                                                                ^Ремонт спортивного зала - 106,4 (Опытненская СОШ);                                                                                                                                                     ^Замена окон - 638,0 (4 ОУ);                                                                                                                                                                         ^Санитарная безопасность: приобретение оборудования и инвентаря для мед.кабинетов - 131,5 (4ОУ);                                                                                                   ^Санитарная безопасность: приобретение оборудования и инвентаря для пищеблоков - 199,2 (10 ОУ);                                                                                                            ^Проект санитарно-защитной зоны водозаборной скважины - 40,0 (Сапоговская СОШ);                                                                                                ^Составление заключения по условиям водоснабжения - 10,0 (Чапаевская ООШ);                                                                                                                                                                                                                                                                                                                                                                                                                                                            </t>
    </r>
    <r>
      <rPr>
        <b/>
        <sz val="12"/>
        <color theme="1"/>
        <rFont val="Times New Roman"/>
        <family val="1"/>
        <charset val="204"/>
      </rPr>
      <t/>
    </r>
  </si>
  <si>
    <r>
      <rPr>
        <b/>
        <sz val="13"/>
        <color theme="1"/>
        <rFont val="Times New Roman"/>
        <family val="1"/>
        <charset val="204"/>
      </rPr>
      <t>5.Обеспечение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- 429233,3 (РХ)</t>
    </r>
    <r>
      <rPr>
        <sz val="13"/>
        <color theme="1"/>
        <rFont val="Times New Roman"/>
        <family val="1"/>
        <charset val="204"/>
      </rPr>
      <t xml:space="preserve">                                                     ^Субсидии на выполнения муниципального задания: оплата труда - 422375,2; услуги связи - 628,7; транспортные услуги - 2,3; прочие услуги - 588,0; прочие расходы - 2,6; приобретение основных средств - 4340,2; приобретение мат.запасов - 1296,3.</t>
    </r>
    <r>
      <rPr>
        <b/>
        <sz val="13"/>
        <color theme="1"/>
        <rFont val="Times New Roman"/>
        <family val="1"/>
        <charset val="204"/>
      </rPr>
      <t xml:space="preserve">                                                                                                                                                                      </t>
    </r>
    <r>
      <rPr>
        <sz val="13"/>
        <color theme="1"/>
        <rFont val="Times New Roman"/>
        <family val="1"/>
        <charset val="204"/>
      </rPr>
      <t xml:space="preserve">                                                                                                                                                                                                                                                                                                                                              </t>
    </r>
    <r>
      <rPr>
        <b/>
        <sz val="13"/>
        <color theme="1"/>
        <rFont val="Times New Roman"/>
        <family val="1"/>
        <charset val="204"/>
      </rPr>
      <t>6. Реализация мероприятий по развитию общеобразовательных организаций - 40,0 (РХ)                                                                   ^</t>
    </r>
    <r>
      <rPr>
        <sz val="13"/>
        <color theme="1"/>
        <rFont val="Times New Roman"/>
        <family val="1"/>
        <charset val="204"/>
      </rPr>
      <t xml:space="preserve">Приобретение оборудования для инвалидов и других мобильных групп населения У-Абаканская ОШИ                                                                     </t>
    </r>
    <r>
      <rPr>
        <b/>
        <sz val="13"/>
        <color theme="1"/>
        <rFont val="Times New Roman"/>
        <family val="1"/>
        <charset val="204"/>
      </rPr>
      <t xml:space="preserve">7. Организация школьного питания - </t>
    </r>
    <r>
      <rPr>
        <sz val="13"/>
        <color theme="1"/>
        <rFont val="Times New Roman"/>
        <family val="1"/>
        <charset val="204"/>
      </rPr>
      <t xml:space="preserve">6839,0, из них: 2570 чел.- </t>
    </r>
    <r>
      <rPr>
        <b/>
        <sz val="13"/>
        <color theme="1"/>
        <rFont val="Times New Roman"/>
        <family val="1"/>
        <charset val="204"/>
      </rPr>
      <t>4359,0 (РХ),</t>
    </r>
    <r>
      <rPr>
        <sz val="13"/>
        <color theme="1"/>
        <rFont val="Times New Roman"/>
        <family val="1"/>
        <charset val="204"/>
      </rPr>
      <t xml:space="preserve"> 2570 чел.- </t>
    </r>
    <r>
      <rPr>
        <b/>
        <sz val="13"/>
        <color theme="1"/>
        <rFont val="Times New Roman"/>
        <family val="1"/>
        <charset val="204"/>
      </rPr>
      <t xml:space="preserve">2480,0 (МБ)                                                                          </t>
    </r>
    <r>
      <rPr>
        <b/>
        <sz val="13"/>
        <rFont val="Times New Roman"/>
        <family val="1"/>
        <charset val="204"/>
      </rPr>
      <t xml:space="preserve">8. Реализация мероприятий по созданию в общеобразовательных организациях, расположенных в сельской местности условий для занятия физической культурой и спортом - </t>
    </r>
    <r>
      <rPr>
        <sz val="13"/>
        <rFont val="Times New Roman"/>
        <family val="1"/>
        <charset val="204"/>
      </rPr>
      <t xml:space="preserve">2500,0, из них:                                                                           ^Капитальный ремонт спортивного зала МБОУ "Расцветская СОШ" - </t>
    </r>
    <r>
      <rPr>
        <b/>
        <sz val="13"/>
        <rFont val="Times New Roman"/>
        <family val="1"/>
        <charset val="204"/>
      </rPr>
      <t>24,2(МБ), 215,2(РБ), 2176,1(ФБ)</t>
    </r>
    <r>
      <rPr>
        <sz val="13"/>
        <rFont val="Times New Roman"/>
        <family val="1"/>
        <charset val="204"/>
      </rPr>
      <t xml:space="preserve">;                                                                                        ^Приобретение спортивного инвентаря для МБОУ "Расцветская СОШ" - </t>
    </r>
    <r>
      <rPr>
        <b/>
        <sz val="13"/>
        <rFont val="Times New Roman"/>
        <family val="1"/>
        <charset val="204"/>
      </rPr>
      <t>0,8(МБ), 7,5(РБ), 76,2(ФБ)</t>
    </r>
    <r>
      <rPr>
        <sz val="13"/>
        <rFont val="Times New Roman"/>
        <family val="1"/>
        <charset val="204"/>
      </rPr>
      <t xml:space="preserve">    </t>
    </r>
    <r>
      <rPr>
        <sz val="13"/>
        <color theme="1"/>
        <rFont val="Times New Roman"/>
        <family val="1"/>
        <charset val="204"/>
      </rPr>
      <t xml:space="preserve">                                                                                                                                                                             </t>
    </r>
    <r>
      <rPr>
        <b/>
        <sz val="13"/>
        <color theme="1"/>
        <rFont val="Times New Roman"/>
        <family val="1"/>
        <charset val="204"/>
      </rPr>
      <t>9.Компенсация расходов местных бюджетов по оплате труда работникам бюджет.сферы на 2018 год - 5230,4(РХ)</t>
    </r>
    <r>
      <rPr>
        <sz val="13"/>
        <color theme="1"/>
        <rFont val="Times New Roman"/>
        <family val="1"/>
        <charset val="204"/>
      </rPr>
      <t xml:space="preserve">   </t>
    </r>
    <r>
      <rPr>
        <b/>
        <u/>
        <sz val="12"/>
        <color theme="1"/>
        <rFont val="Times New Roman"/>
        <family val="1"/>
        <charset val="204"/>
      </rPr>
      <t/>
    </r>
  </si>
  <si>
    <r>
      <rPr>
        <b/>
        <sz val="13"/>
        <rFont val="Times New Roman"/>
        <family val="1"/>
        <charset val="204"/>
      </rPr>
      <t>Мероприятия, направленные на патриотическое воспитание граждан - 220,7,</t>
    </r>
    <r>
      <rPr>
        <sz val="13"/>
        <rFont val="Times New Roman"/>
        <family val="1"/>
        <charset val="204"/>
      </rPr>
      <t xml:space="preserve"> из них:                                                                                                        ^Конкурс музеев и музейных комнат «Ожили в памяти мгновенья» - 5,0;                                                                                  ^Физкультурно-оздоровительная работа в образовательных учреждениях - 4,0;                                                                        ^Конкурсы, мероприятия среди ОУ патриотической направленности - 10,0;                                                                               ^Районный финал военно–спортивной игры «Зарница» - 22,0;                                                                                                             ^Военно-полевые сборы среди старшекласснико - 34,9;                                                                                                                         ^Сопровождение детей команда "Ирбис" - 7,8;                                                                                                                                        ^Открытый турнир по спортивным единоборствам - 15,3;                                                                                                                                ^"XX региональный турнир по боксу "Динамо" детям России, посвященного памяти сотрудников правоохранительных органов, погибших при исполнении служебных обязанностей" - 14,9;                                                                                                                    ^Открытое первенство по спортивному ориентированию в рамках патриотического воспитания среди детей и молодежи памяти Сергея Токаря - участника боевых действий на Северном Кавказе - 9,8;                                                                                                 ^Всероссийский День призывника - 3,4;                                                                                                                                                ^Фотовыставка "Наши земляки - герои социального труда" - 14,6;                                                                                                          ^Военно-спортивные соревнования "Штандарт" - 29,1;                                                                                                       ^Районная спартакиада молодежи допризывного возраста - 32,7;                                                                                                                  ^Форум активной молодежи Усть-Абаканского района - 17,2.</t>
    </r>
  </si>
  <si>
    <r>
      <rPr>
        <b/>
        <sz val="13"/>
        <rFont val="Times New Roman"/>
        <family val="1"/>
        <charset val="204"/>
      </rPr>
      <t xml:space="preserve">Обеспечение развития отрасли культуры:  </t>
    </r>
    <r>
      <rPr>
        <sz val="13"/>
        <rFont val="Times New Roman"/>
        <family val="1"/>
        <charset val="204"/>
      </rPr>
      <t xml:space="preserve">                                                                                                                                              </t>
    </r>
    <r>
      <rPr>
        <b/>
        <sz val="13"/>
        <rFont val="Times New Roman"/>
        <family val="1"/>
        <charset val="204"/>
      </rPr>
      <t xml:space="preserve">1. Обеспечение деятельности подведомственных учреждений (РДК Дружба, ДК им.Гагарина) </t>
    </r>
    <r>
      <rPr>
        <sz val="13"/>
        <rFont val="Times New Roman"/>
        <family val="1"/>
        <charset val="204"/>
      </rPr>
      <t xml:space="preserve">- </t>
    </r>
    <r>
      <rPr>
        <b/>
        <sz val="13"/>
        <rFont val="Times New Roman"/>
        <family val="1"/>
        <charset val="204"/>
      </rPr>
      <t>13721,9</t>
    </r>
    <r>
      <rPr>
        <sz val="13"/>
        <rFont val="Times New Roman"/>
        <family val="1"/>
        <charset val="204"/>
      </rPr>
      <t xml:space="preserve">, в том числе: заработная плата - 7288,9; начисления на выплаты по оплате труда - 2586,0; услуги связи - 68,4;  коммунальные услуги - 1667,9; работы, услуги по содержанию имущества - 921,2; прочие работы, услуги - 339,2; прочие расходы (пени, гос.пошлины, налог на имущество) - 673,8; увеличение стоимости основных средств - 43,0; увеличение стоимости материальных запасов - 133,5.                                                                                                                                                                             </t>
    </r>
    <r>
      <rPr>
        <b/>
        <sz val="13"/>
        <rFont val="Times New Roman"/>
        <family val="1"/>
        <charset val="204"/>
      </rPr>
      <t>2. Мероприятия по поддержке и развитию культуры, искусства и архивного дела - 361,9</t>
    </r>
    <r>
      <rPr>
        <sz val="13"/>
        <rFont val="Times New Roman"/>
        <family val="1"/>
        <charset val="204"/>
      </rPr>
      <t>, в том числе:</t>
    </r>
    <r>
      <rPr>
        <b/>
        <sz val="13"/>
        <rFont val="Times New Roman"/>
        <family val="1"/>
        <charset val="204"/>
      </rPr>
      <t xml:space="preserve">   </t>
    </r>
    <r>
      <rPr>
        <sz val="13"/>
        <rFont val="Times New Roman"/>
        <family val="1"/>
        <charset val="204"/>
      </rPr>
      <t xml:space="preserve">                                                             День работников культуры - 30,0; Республиканский праздник "ЧылПазы"- 25,0; Районный конкурс чтецов и авторов-любителей "Несу Родину в душе" - 10,0; Хакасский национальный костюм - 35,0; Смотр-конкурс "Разноцветье народных талантов" - 8,0; Фестиваль конкурс военно-патриотической песни "Она звучит не умирая" - 10,0; Тематическая выставка "Наша слава и наша память" - 5,0; Конкурс плакатов "мир важней всего на свете" - 5,0; Митинг, посвященный 73 готовщине в ВОВ - 27,0; концерт ансамбля народной песни "Добро" "Пой, казачья душа..." - 5,0; Конкурс детского художественного чтения "Поэтическая весна" - 5,7; Республиканский праздник "Уртун Тойы" - 21,0; Краевой конкурс любительских хореографических коллективов им.М.С. Годенко - 9,3; Новогодние мероприятия - 140,6; Участие в краевом конкурсе хореографических коллективов г.Красноярск - 25,3.                                                                                                                                                                        </t>
    </r>
    <r>
      <rPr>
        <b/>
        <sz val="12"/>
        <rFont val="Times New Roman"/>
        <family val="1"/>
        <charset val="204"/>
      </rPr>
      <t/>
    </r>
  </si>
  <si>
    <r>
      <rPr>
        <b/>
        <sz val="13"/>
        <rFont val="Times New Roman"/>
        <family val="1"/>
        <charset val="204"/>
      </rPr>
      <t xml:space="preserve">1.Органы местного самоуправления - 2832,2 </t>
    </r>
    <r>
      <rPr>
        <sz val="13"/>
        <rFont val="Times New Roman"/>
        <family val="1"/>
        <charset val="204"/>
      </rPr>
      <t xml:space="preserve">в том числе: заработная плата - 1943,9; начисления на выплаты по оплате труда - 682,5; услуги связи - 38,6; работы, услуги по содержанию имущества - 20,0; прочие работы, услуги - 102,8; прочие расходы - 14,6; увеличение стоимости основных средств - 5,4; увеличение стоимости материальных запасов - 24,4.  </t>
    </r>
    <r>
      <rPr>
        <b/>
        <sz val="13"/>
        <rFont val="Times New Roman"/>
        <family val="1"/>
        <charset val="204"/>
      </rPr>
      <t xml:space="preserve">                                                                                                                                                                                       2.Обеспечение деятельности подведомственных учреждений - 12325,8 </t>
    </r>
    <r>
      <rPr>
        <sz val="13"/>
        <rFont val="Times New Roman"/>
        <family val="1"/>
        <charset val="204"/>
      </rPr>
      <t>в том числе: заработная плата - 8642,8; начисления на выплаты по оплате труда - 2991,8; услуги связи - 28,0; работы, услуги по содержанию имущества - 25,4; прочие работы, услуги - 294,9; пеня - 61,3; увеличение стоимости основных средств - 47,5; увеличение стоимости материальных запасов - 234,1.</t>
    </r>
  </si>
  <si>
    <r>
      <rPr>
        <b/>
        <sz val="13"/>
        <color theme="1"/>
        <rFont val="Times New Roman"/>
        <family val="1"/>
        <charset val="204"/>
      </rPr>
      <t>Поддержка граждан старшего поколения -</t>
    </r>
    <r>
      <rPr>
        <sz val="13"/>
        <color theme="1"/>
        <rFont val="Times New Roman"/>
        <family val="1"/>
        <charset val="204"/>
      </rPr>
      <t xml:space="preserve"> 366,0</t>
    </r>
    <r>
      <rPr>
        <b/>
        <sz val="13"/>
        <color theme="1"/>
        <rFont val="Times New Roman"/>
        <family val="1"/>
        <charset val="204"/>
      </rPr>
      <t xml:space="preserve">                                                                                                                                                  1. Предоставление Усть-Абаканскому районному обществу ветеранов финансовой поддержки на осуществление уставной деятельности </t>
    </r>
    <r>
      <rPr>
        <sz val="13"/>
        <color theme="1"/>
        <rFont val="Times New Roman"/>
        <family val="1"/>
        <charset val="204"/>
      </rPr>
      <t xml:space="preserve">- </t>
    </r>
    <r>
      <rPr>
        <b/>
        <sz val="13"/>
        <color theme="1"/>
        <rFont val="Times New Roman"/>
        <family val="1"/>
        <charset val="204"/>
      </rPr>
      <t>346,0</t>
    </r>
    <r>
      <rPr>
        <sz val="13"/>
        <color theme="1"/>
        <rFont val="Times New Roman"/>
        <family val="1"/>
        <charset val="204"/>
      </rPr>
      <t xml:space="preserve"> в том числе: заработная плата - 252,1; страховые взносы - 70,7; услуги связи - 18,9; услуги банка - 4,3;                                                                                                                                                                                                                     </t>
    </r>
    <r>
      <rPr>
        <b/>
        <sz val="13"/>
        <color theme="1"/>
        <rFont val="Times New Roman"/>
        <family val="1"/>
        <charset val="204"/>
      </rPr>
      <t xml:space="preserve"> 2. Мероприятия в области системы реабилитации и социальной интеграции ветеранов и инвалидов - 20,0</t>
    </r>
    <r>
      <rPr>
        <sz val="13"/>
        <color theme="1"/>
        <rFont val="Times New Roman"/>
        <family val="1"/>
        <charset val="204"/>
      </rPr>
      <t xml:space="preserve"> в том числе: цикл мероприятий к Дню Победы - 5,0; культурно-массовые мероприятии - 5,5; День пожилого человека - 5,0; новогодние праздники - 4,5.
                                                                                                                                                                                      </t>
    </r>
    <r>
      <rPr>
        <b/>
        <sz val="12"/>
        <color theme="1"/>
        <rFont val="Times New Roman"/>
        <family val="1"/>
        <charset val="204"/>
      </rPr>
      <t/>
    </r>
  </si>
  <si>
    <r>
      <t xml:space="preserve">Мероприятия по профилактике терроризма и экстремизма - 5,0 </t>
    </r>
    <r>
      <rPr>
        <sz val="13"/>
        <rFont val="Times New Roman"/>
        <family val="1"/>
        <charset val="204"/>
      </rPr>
      <t>изготовление памяток.</t>
    </r>
  </si>
  <si>
    <r>
      <t xml:space="preserve">Обеспечение инженерной инфраструктурой земельных участков  под малоэтажное жилищное строительство </t>
    </r>
    <r>
      <rPr>
        <sz val="13"/>
        <color theme="1"/>
        <rFont val="Times New Roman"/>
        <family val="1"/>
        <charset val="204"/>
      </rPr>
      <t>В Минстрой Республики Хакасия подана заявка на участие в отборе МО претендующих на получение субсидии в 2018 году. Финансирование не выделялось.</t>
    </r>
  </si>
  <si>
    <r>
      <rPr>
        <b/>
        <sz val="13"/>
        <rFont val="Times New Roman"/>
        <family val="1"/>
        <charset val="204"/>
      </rPr>
      <t>Переселение граждан из аварийного и непригодного для проживания жилищного фонда:</t>
    </r>
    <r>
      <rPr>
        <sz val="13"/>
        <rFont val="Times New Roman"/>
        <family val="1"/>
        <charset val="204"/>
      </rPr>
      <t xml:space="preserve">  строительство или приобретение жилых помещений с целью реализации мероприятий по переселению граждан, проживающих в жилищном фонде, признанном в установленном порядке непригодным для проживания.</t>
    </r>
  </si>
  <si>
    <r>
      <rPr>
        <b/>
        <sz val="13"/>
        <color theme="1"/>
        <rFont val="Times New Roman"/>
        <family val="1"/>
        <charset val="204"/>
      </rPr>
      <t>1.Обеспечение деятельности УИО - 9549,1</t>
    </r>
    <r>
      <rPr>
        <sz val="13"/>
        <color theme="1"/>
        <rFont val="Times New Roman"/>
        <family val="1"/>
        <charset val="204"/>
      </rPr>
      <t xml:space="preserve"> в том числе: заработная плата - 5427,5; начисления на выплаты по оплате труда - 2213,2; командировочные расходы - 37,5; транспортные расходы - 35,0; услуги связи - 176,4; конверты - 32,0; работы, услуги по содержанию имущества - </t>
    </r>
    <r>
      <rPr>
        <sz val="13"/>
        <rFont val="Times New Roman"/>
        <family val="1"/>
        <charset val="204"/>
      </rPr>
      <t>119,8</t>
    </r>
    <r>
      <rPr>
        <sz val="13"/>
        <color theme="1"/>
        <rFont val="Times New Roman"/>
        <family val="1"/>
        <charset val="204"/>
      </rPr>
      <t xml:space="preserve">; прочие работы, услуги - </t>
    </r>
    <r>
      <rPr>
        <sz val="13"/>
        <rFont val="Times New Roman"/>
        <family val="1"/>
        <charset val="204"/>
      </rPr>
      <t>1046,4</t>
    </r>
    <r>
      <rPr>
        <sz val="13"/>
        <color theme="1"/>
        <rFont val="Times New Roman"/>
        <family val="1"/>
        <charset val="204"/>
      </rPr>
      <t xml:space="preserve">; увеличение стоимости основных средств - 97,5; увеличение стоимости материальных запасов - 298,9; имущественный и транспортный налог - 4,0; пени - 60,9.                                                                                                                                                                                                                   </t>
    </r>
    <r>
      <rPr>
        <b/>
        <sz val="13"/>
        <rFont val="Times New Roman"/>
        <family val="1"/>
        <charset val="204"/>
      </rPr>
      <t>2.Оценка недвижимости, признание прав и регулирование отношений по государственной и муниципальной собственности - 242,0</t>
    </r>
    <r>
      <rPr>
        <sz val="13"/>
        <rFont val="Times New Roman"/>
        <family val="1"/>
        <charset val="204"/>
      </rPr>
      <t xml:space="preserve">, рыночная оценка объектов недвижимости, в том числе:                                                                               ^Оценка коэффициентов по арендной плате за пользование земельными участками - 50,0;                                                                               ^Определение стоимости объектов оценки - 99,0;                                                                                                                   ^Эксперт-оценка рыночной стоимости - 16,0;                                                                                                                        ^Тех.закл.овозмож. перевода из нежилого в жилое - 5,0;                                                                                                                     ^Обследование и составление заключения о состоянии стрительной конструкции - 30,0;                                                                                    ^Определение стоимости объекта оценки - 27,0;                                                                                                                    ^Определение рыночной стоимости ежегодного размера арендной платы для заключения договоров - 15,0.                                                                                                                               </t>
    </r>
    <r>
      <rPr>
        <b/>
        <sz val="12"/>
        <rFont val="Times New Roman"/>
        <family val="1"/>
        <charset val="204"/>
      </rPr>
      <t/>
    </r>
  </si>
  <si>
    <r>
      <rPr>
        <b/>
        <sz val="13"/>
        <color theme="1"/>
        <rFont val="Times New Roman"/>
        <family val="1"/>
        <charset val="204"/>
      </rPr>
      <t>3.Мероприятия в сфере развития земельно-имущественных отношений - 157,0</t>
    </r>
    <r>
      <rPr>
        <sz val="13"/>
        <color theme="1"/>
        <rFont val="Times New Roman"/>
        <family val="1"/>
        <charset val="204"/>
      </rPr>
      <t xml:space="preserve">, в том числе:                                                      ^Кадастровые работы по образованию земельного участка д.Чапаево - 8,0;                                                                                 ^Кадастровые работы: вынос в натуру межевых знаков земельного участка - 8,0;                                                                             ^Услуги межевания (76 земельных участков) - 76,0;                                                                                                             ^Постановка на кадастровый учет - 10,0;                                                                                                                                   ^Приобретение земельного участка - 55,0.                   
</t>
    </r>
    <r>
      <rPr>
        <b/>
        <sz val="13"/>
        <color theme="1"/>
        <rFont val="Times New Roman"/>
        <family val="1"/>
        <charset val="204"/>
      </rPr>
      <t>4.Мероприятия по подготовке градостроительной документации - 1500,0</t>
    </r>
    <r>
      <rPr>
        <sz val="13"/>
        <color theme="1"/>
        <rFont val="Times New Roman"/>
        <family val="1"/>
        <charset val="204"/>
      </rPr>
      <t xml:space="preserve">: ^Научно-исследовательская работа по подготовке проектов внесения изменений в территориальные планы и градостроительные зоны Калининского и Расцветовского сельсовета.                                                                                                                                                                                                                                  </t>
    </r>
    <r>
      <rPr>
        <b/>
        <sz val="13"/>
        <color theme="1"/>
        <rFont val="Times New Roman"/>
        <family val="1"/>
        <charset val="204"/>
      </rPr>
      <t>5.Проведение работ по описанию границ населенных пунктов и внесению соответствующих сведений в Единый государственный реестр - 271,1 (РХ)</t>
    </r>
    <r>
      <rPr>
        <sz val="13"/>
        <color theme="1"/>
        <rFont val="Times New Roman"/>
        <family val="1"/>
        <charset val="204"/>
      </rPr>
      <t>: ^Постановка на кадастровый учет границ населенных пунктов сельских поселений Усть-Абаканского района.</t>
    </r>
  </si>
  <si>
    <r>
      <rPr>
        <b/>
        <sz val="12"/>
        <color theme="1"/>
        <rFont val="Times New Roman"/>
        <family val="1"/>
        <charset val="204"/>
      </rPr>
      <t>Выполнено с начала года %</t>
    </r>
    <r>
      <rPr>
        <b/>
        <sz val="13"/>
        <color theme="1"/>
        <rFont val="Times New Roman"/>
        <family val="1"/>
        <charset val="204"/>
      </rPr>
      <t xml:space="preserve"> </t>
    </r>
    <r>
      <rPr>
        <b/>
        <sz val="8"/>
        <color theme="1"/>
        <rFont val="Times New Roman"/>
        <family val="1"/>
        <charset val="204"/>
      </rPr>
      <t>(гр.10/гр.6х100)</t>
    </r>
  </si>
  <si>
    <r>
      <t xml:space="preserve">1. Мероприятия по сохранению и развитию малых, отдаленных и иных сел - 3,8 (МБ), 3240,3 (РХ):                                                                                                                                                                                           </t>
    </r>
    <r>
      <rPr>
        <sz val="13"/>
        <rFont val="Times New Roman"/>
        <family val="1"/>
        <charset val="204"/>
      </rPr>
      <t xml:space="preserve">^Чарковский сельсовет: аал Бейка - ограждение кладбища - 371,6 (РХ) </t>
    </r>
    <r>
      <rPr>
        <i/>
        <sz val="13"/>
        <rFont val="Times New Roman"/>
        <family val="1"/>
        <charset val="204"/>
      </rPr>
      <t>(КЗ 2017г)</t>
    </r>
    <r>
      <rPr>
        <sz val="13"/>
        <rFont val="Times New Roman"/>
        <family val="1"/>
        <charset val="204"/>
      </rPr>
      <t xml:space="preserve">, аал Ах-Хол - устройство электрического отопления в СКЦ - 123,0 (РХ) </t>
    </r>
    <r>
      <rPr>
        <i/>
        <sz val="13"/>
        <rFont val="Times New Roman"/>
        <family val="1"/>
        <charset val="204"/>
      </rPr>
      <t>(КЗ 2017г)</t>
    </r>
    <r>
      <rPr>
        <sz val="13"/>
        <rFont val="Times New Roman"/>
        <family val="1"/>
        <charset val="204"/>
      </rPr>
      <t xml:space="preserve">;                                                                                                                                        ^Райковский сельсовет: аал Баинов - бурение скважин - 480,1 (РХ) </t>
    </r>
    <r>
      <rPr>
        <i/>
        <sz val="13"/>
        <rFont val="Times New Roman"/>
        <family val="1"/>
        <charset val="204"/>
      </rPr>
      <t>(КЗ 2017г)</t>
    </r>
    <r>
      <rPr>
        <sz val="13"/>
        <rFont val="Times New Roman"/>
        <family val="1"/>
        <charset val="204"/>
      </rPr>
      <t xml:space="preserve">, ст. Хоных - монтаж уличного освещения - 489,4 (РХ) </t>
    </r>
    <r>
      <rPr>
        <i/>
        <sz val="13"/>
        <rFont val="Times New Roman"/>
        <family val="1"/>
        <charset val="204"/>
      </rPr>
      <t>(КЗ 2017г)</t>
    </r>
    <r>
      <rPr>
        <sz val="13"/>
        <rFont val="Times New Roman"/>
        <family val="1"/>
        <charset val="204"/>
      </rPr>
      <t xml:space="preserve">;                                                                             
^Доможаковский сельсовет:  п. Ильича - обустройство детской площадки - 331,1 (РХ) </t>
    </r>
    <r>
      <rPr>
        <i/>
        <sz val="13"/>
        <rFont val="Times New Roman"/>
        <family val="1"/>
        <charset val="204"/>
      </rPr>
      <t>(КЗ 2017г)</t>
    </r>
    <r>
      <rPr>
        <sz val="13"/>
        <rFont val="Times New Roman"/>
        <family val="1"/>
        <charset val="204"/>
      </rPr>
      <t xml:space="preserve">, п. Ильича - устройство улищного освещения - 97,1 (РХ), 1,0 (МБ), аал Тутатчиков - обустройство детской площадки - 274,8 (РХ), 2,8 (МБ);                                                                                                                                                                                                              ^Весенненский сельсовет: д. Капчалы - бурение скважин - 508,8 (РХ) (КЗ 2017г);                                                                                                                            ^Московский сельсовет: аал Мохов - ремонт СДК - 564,5 (РХ) (КЗ 2017г).                                                                                                                                                      
2. Выездная библиотека - 1 раз в месяц, проведение культурно-массовых мероприятий. 
</t>
    </r>
  </si>
  <si>
    <r>
      <rPr>
        <b/>
        <sz val="13"/>
        <rFont val="Times New Roman"/>
        <family val="1"/>
        <charset val="204"/>
      </rPr>
      <t>3.Мероприятия по развитию дошкольного образования - 2281,8</t>
    </r>
    <r>
      <rPr>
        <sz val="13"/>
        <rFont val="Times New Roman"/>
        <family val="1"/>
        <charset val="204"/>
      </rPr>
      <t xml:space="preserve">, в том числе:                                                                                                                                                                                                                                                                                                                                                                                         ^Обучение по мерам пожарной безопасности - 7,8 (5 ДОУ);                                                                                                                 ^Замена оконных блоков - 150,0 (д/с Солнышко);                                                                                                                                     ^Устройство приточно-вытяжной системы вентиляции - 30,0 (д/с Ласточка);                                                                                                                ^Испытание пожарных кранов - 22,3 (4 ДОУ);                                                                                                                                                     ^Проверка качества огнезащитной обработки деревянных конструкций - 23,0 (4 ДОУ);                                                                                     ^Спецоценка условий труда - 81,2 (6 ДОУ);                                                                                                                                                     ^Приобретение оборудования и инвентаря для пищеблоков - 254,1 (6 ДОУ);                                                                                                      ^Обучение по охране труда - 6,0 (д/с Рябинушка);                                                                                                                                              ^Монтаж теплоизоляции - 25,0 (д/с Рябинушка);                                                                                                                            ^Ремонт освещения - 131,1 (д/с Рябинушка - 25,0; д/с Солнышко - 50,0; д/с Родничок - 56,6);                                                                                                                                                                                                ^Приобретение мебели - 196,8 (4 ДОУ);                                                                                                                                                                                                ^Ремонт системы отопления - 506,8 (д/с Ласточка - 411,8, д/с Родничок - 95,0);                                                                                                                                                                                                                       ^Ремонт помещений - 580,9 (д/с Звездочка - 343,9, д/с Аленушка - 237,0);                                                                                                                                                                                   ^Ремонт АУПС - 23,0 (д/с Солнышко);                                                                                                                                                                                                        ^Приобретение оборудования для мед.кабинетов - 86,5 (3 ДОУ);                                                                                                                                                          ^Установка противожарных дверей, люков - 61,0 (д/с Радуга);                                                                                                                                                  ^Ремонт канализации - 96,3 (д/с Ласточка).            </t>
    </r>
  </si>
  <si>
    <r>
      <rPr>
        <b/>
        <sz val="13"/>
        <rFont val="Times New Roman"/>
        <family val="1"/>
        <charset val="204"/>
      </rPr>
      <t>3. Капитальный ремонт в муниципальных учреждениях, в том числе проектно-сметная документация - 9213,7</t>
    </r>
    <r>
      <rPr>
        <sz val="13"/>
        <rFont val="Times New Roman"/>
        <family val="1"/>
        <charset val="204"/>
      </rPr>
      <t xml:space="preserve">, в том числе:                                                                                                                                                                                                                                                        ^Пожарная безопасность: установка входных, межэтажных, эвакуационных дверей, ремонт АУПС - 671,9 (6 ОУ);                                                                                                                                                                                                    ^Капитальный ремонт (замена оконных блоков) Весенненская СОШ - 2040,9 в том числе: разработка ПСД - 150,0; проверка достоверности стоимости ПСД - 25,0; замена оконных блоков - 1865,9;                                                                                                                                                                                  ^Капитальный ремонт спортивного зала Расцветская СОШ - 218,9, в том числе: обследование и разработка ПСД - 99,0; корректировка ПСД - 53,0; государственная экспертиза ПСД - 56,9; проверка достоверности стоимости ПСД - 10,0;                                                                                                                                                                                                                                                                     ^Капитальный ремонт здания В-Биджинская СОШ - 377,1, в том числе: разработка ПСД - 96,5; проверка достоверности стоимости ПСД - 10,0; государственная экспертиза ПСД - 217,6; -визуальное обсл-ние и выдача заключения о возмож. проведения кап.ремонта здания - 53,0;                                                                                                                                                                                                                                                                                                                     ^Капитальный ремонт кровли Усть-Абаканская СОШ (корпус 1) - 5904,9, в том числе: подготовка документов для проверки ПСД -10,0; разработка ПСД - 320,0; проверка достоверности ПСД - 10,0; -гос.экспертиза ПСД - 203,6; -проведение визуального обследования конструкций перекрытий - 50,0; -капитальный ремонт кровли - 5311,3.       </t>
    </r>
  </si>
  <si>
    <r>
      <rPr>
        <b/>
        <sz val="13"/>
        <color theme="1"/>
        <rFont val="Times New Roman"/>
        <family val="1"/>
        <charset val="204"/>
      </rPr>
      <t>Обеспечение условий развития сферы образования:</t>
    </r>
    <r>
      <rPr>
        <sz val="13"/>
        <color theme="1"/>
        <rFont val="Times New Roman"/>
        <family val="1"/>
        <charset val="204"/>
      </rPr>
      <t xml:space="preserve">                                                                                                                                                                                 </t>
    </r>
    <r>
      <rPr>
        <b/>
        <sz val="13"/>
        <color theme="1"/>
        <rFont val="Times New Roman"/>
        <family val="1"/>
        <charset val="204"/>
      </rPr>
      <t>1.Органы местного самоуправления - 5505,9</t>
    </r>
    <r>
      <rPr>
        <sz val="13"/>
        <color theme="1"/>
        <rFont val="Times New Roman"/>
        <family val="1"/>
        <charset val="204"/>
      </rPr>
      <t xml:space="preserve">, из них: оплата труда - 5200,0; услуги связи - 65,5; услуги по содержанию имущества - 105,4; прочие услуги - 15,2; приобретение основных средств - 39,6; приобретение материальных запасов - 80,1.                                                                                                                                                                                          </t>
    </r>
    <r>
      <rPr>
        <b/>
        <sz val="13"/>
        <color theme="1"/>
        <rFont val="Times New Roman"/>
        <family val="1"/>
        <charset val="204"/>
      </rPr>
      <t>2.Обеспечение деятельности подведомственных учреждений (Учебно-методические кабинеты, централизованные бухгалтерии, группы хозяйственного обслуживания) - 18780,1</t>
    </r>
    <r>
      <rPr>
        <sz val="13"/>
        <color theme="1"/>
        <rFont val="Times New Roman"/>
        <family val="1"/>
        <charset val="204"/>
      </rPr>
      <t xml:space="preserve"> из них: оплата труда - 16139,1; услуги связи - 87,5; транспортные услуги - 5,5; коммунальные услуги - 348,9; услуги по содержанию имущества - 381,6; прочие услуги - 1119,9; прочие расходы - 350,2; приобретение основных средств - 103,7; приобретение материальных запасов - 243,7.                                                                                              </t>
    </r>
  </si>
  <si>
    <r>
      <t>Мероприятия по профилактике безнадзорности и правонарушений несовершеннолетних - 72,4</t>
    </r>
    <r>
      <rPr>
        <sz val="13"/>
        <rFont val="Times New Roman"/>
        <family val="1"/>
        <charset val="204"/>
      </rPr>
      <t xml:space="preserve">, из них:                                                                                                                                                                                                     ^Работа комиссии по делам несовершеннолетних и защите их прав - 26,2 (Укрепление материально-технической базы - 6,0; Канцелярия, ГСМ для проведение межведомственных рейдов по неблагополучным семьям - 20,2);                                                                                                                                                                                           ^Приобретение двух автокресел для перевозки детей изымаемых из семей в ходе проведения межведомственных рейдовых мероприятий - 7,0;                                                                                                                                                                                                                     ^Организация летнего отдыха несовершеннолетних, состоящих на проф.учете (проект по профилактике безнадзорности и правонарушений среди несовершеннолетних "Август - радуга летних красок") - 20,0;                                                                                                                        ^Трудоустройство в летний период 12 несовершеннолетних, состоящих на проф.учете в КДН и ЗП - 19,2                                                                                      </t>
    </r>
    <r>
      <rPr>
        <b/>
        <sz val="13"/>
        <rFont val="Times New Roman"/>
        <family val="1"/>
        <charset val="204"/>
      </rPr>
      <t xml:space="preserve"> </t>
    </r>
  </si>
  <si>
    <r>
      <rPr>
        <b/>
        <sz val="13"/>
        <rFont val="Times New Roman"/>
        <family val="1"/>
        <charset val="204"/>
      </rPr>
      <t>Укрепление безопасности и общественного порядка в Усть-Абаканском районе - 18,1</t>
    </r>
    <r>
      <rPr>
        <sz val="13"/>
        <rFont val="Times New Roman"/>
        <family val="1"/>
        <charset val="204"/>
      </rPr>
      <t xml:space="preserve">, из них:                                                                                                                                ^Приобретение жалетов для народных дружинников - 6,0;                                                                                                                         ^Организация восстановления документов лиц, попавших в сложные жизненные ситуации - 5,1 (оплата гос.пошлины);                                                                                                                                                                                              ^Проведение оздоровительных, физкультурно-спортивных и агитационно-пропагандистских мероприятий - 7,0 </t>
    </r>
  </si>
  <si>
    <r>
      <rPr>
        <b/>
        <sz val="13"/>
        <color theme="1"/>
        <rFont val="Times New Roman"/>
        <family val="1"/>
        <charset val="204"/>
      </rPr>
      <t>Обеспечение деятельности органов местного самоуправления</t>
    </r>
    <r>
      <rPr>
        <sz val="13"/>
        <color theme="1"/>
        <rFont val="Times New Roman"/>
        <family val="1"/>
        <charset val="204"/>
      </rPr>
      <t xml:space="preserve"> </t>
    </r>
    <r>
      <rPr>
        <b/>
        <sz val="13"/>
        <color theme="1"/>
        <rFont val="Times New Roman"/>
        <family val="1"/>
        <charset val="204"/>
      </rPr>
      <t>- 7558,1,</t>
    </r>
    <r>
      <rPr>
        <sz val="13"/>
        <color theme="1"/>
        <rFont val="Times New Roman"/>
        <family val="1"/>
        <charset val="204"/>
      </rPr>
      <t xml:space="preserve"> в том числе: заработная плата - 3990,0; страховые взносы - 1280,8; командировочные расходы - 41,0; услуги связи - 76,9; коммунальные услуги - 171,5; работы, услуги по содержанию имущества - 725,2; прочие работы, услуги - 563,2; увеличение стоимости основных средств - 276,4; увеличение стоимости мат.запасов - 308,9; уплата иных платежей - 124,2.     </t>
    </r>
  </si>
  <si>
    <r>
      <rPr>
        <b/>
        <sz val="13"/>
        <rFont val="Times New Roman"/>
        <family val="1"/>
        <charset val="204"/>
      </rPr>
      <t>2.Обеспечение развития отрасли физической культуры и спорта - 364,2</t>
    </r>
    <r>
      <rPr>
        <sz val="13"/>
        <rFont val="Times New Roman"/>
        <family val="1"/>
        <charset val="204"/>
      </rPr>
      <t xml:space="preserve"> в том числе:                                                                       ^Мероприятия в сфере физической культуры и спорта - 94,2, из них: Ресертификация хоккейного корта - 76,2; Обследование и сертификация спортивного оборудования - 18,0;                                                                                                                           </t>
    </r>
    <r>
      <rPr>
        <sz val="13"/>
        <color rgb="FFFF0000"/>
        <rFont val="Times New Roman"/>
        <family val="1"/>
        <charset val="204"/>
      </rPr>
      <t xml:space="preserve">          </t>
    </r>
    <r>
      <rPr>
        <sz val="13"/>
        <rFont val="Times New Roman"/>
        <family val="1"/>
        <charset val="204"/>
      </rPr>
      <t xml:space="preserve">                          ^Укрепление материально-технической базы - 270,0, из них: Ковер из татами - 105,0; Оборудование для спортивной площадки комплекса ГТО - 165,0.                                                                                                                                                                             
</t>
    </r>
  </si>
  <si>
    <r>
      <rPr>
        <b/>
        <sz val="13"/>
        <rFont val="Times New Roman"/>
        <family val="1"/>
        <charset val="204"/>
      </rPr>
      <t>1.Обеспечение деятельности подведомственных учреждений (МАУ "Музей "Древние курганы Салбыкской степи")</t>
    </r>
    <r>
      <rPr>
        <sz val="13"/>
        <rFont val="Times New Roman"/>
        <family val="1"/>
        <charset val="204"/>
      </rPr>
      <t xml:space="preserve"> - </t>
    </r>
    <r>
      <rPr>
        <b/>
        <sz val="13"/>
        <rFont val="Times New Roman"/>
        <family val="1"/>
        <charset val="204"/>
      </rPr>
      <t xml:space="preserve">1489,4 </t>
    </r>
    <r>
      <rPr>
        <sz val="13"/>
        <rFont val="Times New Roman"/>
        <family val="1"/>
        <charset val="204"/>
      </rPr>
      <t xml:space="preserve">в том числе: Оплата труда - 828,1; начисления на выплаты по оплате труда - 299,3; услуги связи - 2,4; услуги по содержанию имущества - 3,0; прочие работы, услуги - 145,9; прочие расходы - 47,3; увеличение стоимости основных средств - 13,0; увеличение стоимости материальных запасов - 150,4.                                                                                                                                                                     </t>
    </r>
    <r>
      <rPr>
        <b/>
        <sz val="13"/>
        <rFont val="Times New Roman"/>
        <family val="1"/>
        <charset val="204"/>
      </rPr>
      <t xml:space="preserve">2.Компенсация расходов местных бюджетов по оплате труда работникам бюджетной сферы на 2018 год - 90,0 (РХ) </t>
    </r>
    <r>
      <rPr>
        <sz val="13"/>
        <rFont val="Times New Roman"/>
        <family val="1"/>
        <charset val="204"/>
      </rPr>
      <t xml:space="preserve">                                                                                                                                                                                              </t>
    </r>
    <r>
      <rPr>
        <b/>
        <sz val="13"/>
        <rFont val="Times New Roman"/>
        <family val="1"/>
        <charset val="204"/>
      </rPr>
      <t xml:space="preserve">3. Содействие формирования туристической инфраструктуры и материально-технической базы - 25,0 </t>
    </r>
    <r>
      <rPr>
        <sz val="13"/>
        <rFont val="Times New Roman"/>
        <family val="1"/>
        <charset val="204"/>
      </rPr>
      <t>Приобретение национального костюма.</t>
    </r>
    <r>
      <rPr>
        <b/>
        <sz val="13"/>
        <rFont val="Times New Roman"/>
        <family val="1"/>
        <charset val="204"/>
      </rPr>
      <t xml:space="preserve">                                                                                                                                                                                                                                              4. Организация, координация туристической деятельности и продвижения туристического продукта - 45,3, </t>
    </r>
    <r>
      <rPr>
        <sz val="13"/>
        <rFont val="Times New Roman"/>
        <family val="1"/>
        <charset val="204"/>
      </rPr>
      <t xml:space="preserve"> том числе: </t>
    </r>
    <r>
      <rPr>
        <b/>
        <sz val="13"/>
        <rFont val="Times New Roman"/>
        <family val="1"/>
        <charset val="204"/>
      </rPr>
      <t xml:space="preserve">                                                                                                                                                                                      </t>
    </r>
    <r>
      <rPr>
        <sz val="13"/>
        <rFont val="Times New Roman"/>
        <family val="1"/>
        <charset val="204"/>
      </rPr>
      <t xml:space="preserve"> ^Организация мероприятия Музейный урок "Будущие хранители" - 17,8;                                                                                                                       ^Пополнение экспозиций музея "Тагарская археологическая экспозиция" - 27,5. </t>
    </r>
    <r>
      <rPr>
        <b/>
        <sz val="13"/>
        <rFont val="Times New Roman"/>
        <family val="1"/>
        <charset val="204"/>
      </rPr>
      <t xml:space="preserve">              </t>
    </r>
    <r>
      <rPr>
        <sz val="13"/>
        <rFont val="Times New Roman"/>
        <family val="1"/>
        <charset val="204"/>
      </rPr>
      <t xml:space="preserve">                                                                                                                                                                                                  </t>
    </r>
    <r>
      <rPr>
        <b/>
        <sz val="12"/>
        <rFont val="Times New Roman"/>
        <family val="1"/>
        <charset val="204"/>
      </rPr>
      <t/>
    </r>
  </si>
  <si>
    <r>
      <rPr>
        <b/>
        <sz val="13"/>
        <rFont val="Times New Roman"/>
        <family val="1"/>
        <charset val="204"/>
      </rPr>
      <t>1.Обеспечение деятельности подведомственных учреждений ("Единая дежурная диспетчерская служба") -</t>
    </r>
    <r>
      <rPr>
        <b/>
        <sz val="13"/>
        <color rgb="FFFF0000"/>
        <rFont val="Times New Roman"/>
        <family val="1"/>
        <charset val="204"/>
      </rPr>
      <t xml:space="preserve"> </t>
    </r>
    <r>
      <rPr>
        <b/>
        <sz val="13"/>
        <rFont val="Times New Roman"/>
        <family val="1"/>
        <charset val="204"/>
      </rPr>
      <t>2214,8</t>
    </r>
    <r>
      <rPr>
        <sz val="13"/>
        <rFont val="Times New Roman"/>
        <family val="1"/>
        <charset val="204"/>
      </rPr>
      <t xml:space="preserve">, в том числе: заработная плата - 1725,9; страховые взносы - 479,3; приобретение основных средств - 9,6.                                                                                                                                                                                                              
</t>
    </r>
    <r>
      <rPr>
        <b/>
        <sz val="13"/>
        <rFont val="Times New Roman"/>
        <family val="1"/>
        <charset val="204"/>
      </rPr>
      <t>2.Мероприятия по защите населения Усть-Абаканского района от чрезвычайных ситуаций, пожарной безопасности и безопасности на водных объектах - 48,8</t>
    </r>
    <r>
      <rPr>
        <sz val="13"/>
        <rFont val="Times New Roman"/>
        <family val="1"/>
        <charset val="204"/>
      </rPr>
      <t xml:space="preserve">, в том числе: приобретение радиостанций - 38,8; изготовление памяток - 10,0.                                                                                                                                                                                                                                                                                           </t>
    </r>
    <r>
      <rPr>
        <b/>
        <sz val="13"/>
        <rFont val="Times New Roman"/>
        <family val="1"/>
        <charset val="204"/>
      </rPr>
      <t xml:space="preserve">3.Мероприятия по защите населения от чрезвычайных ситуаций, пожарной безопасности и безопасности на водных объектах - </t>
    </r>
    <r>
      <rPr>
        <sz val="13"/>
        <rFont val="Times New Roman"/>
        <family val="1"/>
        <charset val="204"/>
      </rPr>
      <t>1256,7</t>
    </r>
    <r>
      <rPr>
        <b/>
        <sz val="13"/>
        <rFont val="Times New Roman"/>
        <family val="1"/>
        <charset val="204"/>
      </rPr>
      <t>,</t>
    </r>
    <r>
      <rPr>
        <sz val="13"/>
        <rFont val="Times New Roman"/>
        <family val="1"/>
        <charset val="204"/>
      </rPr>
      <t xml:space="preserve"> из них </t>
    </r>
    <r>
      <rPr>
        <b/>
        <sz val="13"/>
        <rFont val="Times New Roman"/>
        <family val="1"/>
        <charset val="204"/>
      </rPr>
      <t>756,7 (МБ), 500,0 (РХ)</t>
    </r>
    <r>
      <rPr>
        <sz val="13"/>
        <rFont val="Times New Roman"/>
        <family val="1"/>
        <charset val="204"/>
      </rPr>
      <t xml:space="preserve">:                                                                                                                                                                                ^Проведение неотложных аварийно-восстановительных работ на объектах пострадавших в результате ЧС - 561,8 (Усть-Абаканский п/с - 533,8; Московский с/с - 28,0);                                                                                                                                                                                                                    ^Опашка территории населенных пунктов - 100,9;                                                                                                                                                                ^Приобретение специального оборудования и пожарно-технического вооружения - 94,0;                                                                                                                            ^Ликвидация ЧС, связанной с возгоранием на полигоне ТБО аала Сапогов - 500,0 (РХ).                                                                                                                                                                                                                                                                                                                                                       </t>
    </r>
    <r>
      <rPr>
        <b/>
        <sz val="13"/>
        <rFont val="Times New Roman"/>
        <family val="1"/>
        <charset val="204"/>
      </rPr>
      <t>4.Проведение неотложных аварийно-восстановительных работ на автомобильных дорогах, разрушенных в пострадавших населенных пунктах Усть-Абаканского района Республики Хакасия - 29998,4 (РХ)</t>
    </r>
    <r>
      <rPr>
        <sz val="13"/>
        <rFont val="Times New Roman"/>
        <family val="1"/>
        <charset val="204"/>
      </rPr>
      <t xml:space="preserve"> в том числе:</t>
    </r>
    <r>
      <rPr>
        <b/>
        <sz val="13"/>
        <rFont val="Times New Roman"/>
        <family val="1"/>
        <charset val="204"/>
      </rPr>
      <t xml:space="preserve"> </t>
    </r>
    <r>
      <rPr>
        <sz val="13"/>
        <rFont val="Times New Roman"/>
        <family val="1"/>
        <charset val="204"/>
      </rPr>
      <t xml:space="preserve">Опытненский с/с - 9998,4; Расцветовский с/с - 10000,0; Калининский с/с - 10000,0.                                                                                                                                                                                                                                                                                                                                                                                                    </t>
    </r>
    <r>
      <rPr>
        <b/>
        <sz val="12"/>
        <rFont val="Times New Roman"/>
        <family val="1"/>
        <charset val="204"/>
      </rPr>
      <t/>
    </r>
  </si>
  <si>
    <r>
      <rPr>
        <b/>
        <sz val="13"/>
        <rFont val="Times New Roman"/>
        <family val="1"/>
        <charset val="204"/>
      </rPr>
      <t>5.Создание и поддержка спасательных постов в местах массового отдыха населения РХ с наглядной агитацией по предупреждению происшествий на воде - 30,7 (РХ)</t>
    </r>
    <r>
      <rPr>
        <sz val="13"/>
        <rFont val="Times New Roman"/>
        <family val="1"/>
        <charset val="204"/>
      </rPr>
      <t xml:space="preserve"> Райковский с/с - 15,6, Калининский с/с - 15,1.                                                                                                                                                                                                                  </t>
    </r>
    <r>
      <rPr>
        <b/>
        <sz val="13"/>
        <rFont val="Times New Roman"/>
        <family val="1"/>
        <charset val="204"/>
      </rPr>
      <t>6.Поддержка подразделений добровольной пожарной охраны - 787,4 (РХ),</t>
    </r>
    <r>
      <rPr>
        <sz val="13"/>
        <rFont val="Times New Roman"/>
        <family val="1"/>
        <charset val="204"/>
      </rPr>
      <t xml:space="preserve"> в том числе:                                                                                   ^Материально-техническое и финансовое обеспечение - 169,2(РХ), из них: Доможаковский с/с - 54,8; Райковский с/с - 59,7; Чарковский с/с - 54,7.                                         
^Содействие формированию и деятельности Корпуса сил ДПО - 618,2(РХ), из них: Доможаковский с/с - 200,0; Райковский с/с - 218,2; Чарковский с/с - 200,0.                                               
</t>
    </r>
    <r>
      <rPr>
        <b/>
        <sz val="13"/>
        <rFont val="Times New Roman"/>
        <family val="1"/>
        <charset val="204"/>
      </rPr>
      <t>7.Обеспечение первичных мер пожарной безопасности - 160,5 (РХ)</t>
    </r>
    <r>
      <rPr>
        <sz val="13"/>
        <rFont val="Times New Roman"/>
        <family val="1"/>
        <charset val="204"/>
      </rPr>
      <t xml:space="preserve"> ^Приобретение первичных средств пожаротушения (Московский с/с - 8,6; В-Биджинский с/с - 6,9; Доможаковский с/с - 14,8; Калининский с/с - 43,6; Опытненский с/с - 9,8; Райковский с/с - 12,2; Расцветовский с/с - 30,1; Сапоговский с/с - 15,6; Усть-Бюрский с/с - 12,0; Чарковский с/с - 6,9).                                                                    
</t>
    </r>
    <r>
      <rPr>
        <b/>
        <sz val="13"/>
        <rFont val="Times New Roman"/>
        <family val="1"/>
        <charset val="204"/>
      </rPr>
      <t>8.Материально-техническое обеспечение ЕДДС муниципального образования</t>
    </r>
    <r>
      <rPr>
        <sz val="13"/>
        <rFont val="Times New Roman"/>
        <family val="1"/>
        <charset val="204"/>
      </rPr>
      <t xml:space="preserve"> - 219,2, из них </t>
    </r>
    <r>
      <rPr>
        <b/>
        <sz val="13"/>
        <rFont val="Times New Roman"/>
        <family val="1"/>
        <charset val="204"/>
      </rPr>
      <t>2,2 (МБ), 217,0</t>
    </r>
    <r>
      <rPr>
        <sz val="13"/>
        <rFont val="Times New Roman"/>
        <family val="1"/>
        <charset val="204"/>
      </rPr>
      <t xml:space="preserve"> </t>
    </r>
    <r>
      <rPr>
        <b/>
        <sz val="13"/>
        <rFont val="Times New Roman"/>
        <family val="1"/>
        <charset val="204"/>
      </rPr>
      <t>(РХ)</t>
    </r>
    <r>
      <rPr>
        <sz val="13"/>
        <rFont val="Times New Roman"/>
        <family val="1"/>
        <charset val="204"/>
      </rPr>
      <t xml:space="preserve"> </t>
    </r>
  </si>
  <si>
    <t xml:space="preserve">Муниципальная программа «Обеспечение общественного порядка и противодействие преступности в Усть-Абаканском районе (2014-2020 годы)» </t>
  </si>
  <si>
    <t>ВСЕГО по муниципальным программам:</t>
  </si>
  <si>
    <r>
      <rPr>
        <b/>
        <sz val="13"/>
        <rFont val="Times New Roman"/>
        <family val="1"/>
        <charset val="204"/>
      </rPr>
      <t xml:space="preserve">3.Капитальный ремонт в муниципальных учреждениях, в том числе ПСД - 4590,5 </t>
    </r>
    <r>
      <rPr>
        <sz val="13"/>
        <rFont val="Times New Roman"/>
        <family val="1"/>
        <charset val="204"/>
      </rPr>
      <t xml:space="preserve">из них:                                                                      ^Капитальный ремонт крыши ДК им. Ю.А.Гагарина - 4314,3;                                                                                               ^Строительный контроль и технический надзор за капитальным ремонтом крыши ДК им. Ю.А.Гагарина - 87,7;                                                                                                            ^Капитальный ремонт системы отопления ДК им.Ю.А.Гагарина - 188,5.                                                                                                                                                                                              </t>
    </r>
    <r>
      <rPr>
        <b/>
        <sz val="13"/>
        <rFont val="Times New Roman"/>
        <family val="1"/>
        <charset val="204"/>
      </rPr>
      <t>4.Компенсация расходов местных бюджетов по оплате труда работникам сферы на 2018 год - 3509,4 (РХ).</t>
    </r>
    <r>
      <rPr>
        <sz val="13"/>
        <rFont val="Times New Roman"/>
        <family val="1"/>
        <charset val="204"/>
      </rPr>
      <t xml:space="preserve">                                                                                                                                                                                                                                                 </t>
    </r>
    <r>
      <rPr>
        <b/>
        <sz val="13"/>
        <rFont val="Times New Roman"/>
        <family val="1"/>
        <charset val="204"/>
      </rPr>
      <t>5.Обеспечение развития и укрепления материально-технической базы домов культуры в населенных пунктах с числом жителей до 50 тысяч человек</t>
    </r>
    <r>
      <rPr>
        <sz val="13"/>
        <rFont val="Times New Roman"/>
        <family val="1"/>
        <charset val="204"/>
      </rPr>
      <t xml:space="preserve"> - 3274,8, из них: </t>
    </r>
    <r>
      <rPr>
        <b/>
        <sz val="13"/>
        <rFont val="Times New Roman"/>
        <family val="1"/>
        <charset val="204"/>
      </rPr>
      <t>39,5(МБ); 291,2(РХ); 2944,1(РФ)</t>
    </r>
    <r>
      <rPr>
        <sz val="13"/>
        <rFont val="Times New Roman"/>
        <family val="1"/>
        <charset val="204"/>
      </rPr>
      <t xml:space="preserve"> Приобретение театральных кресел, текущий ремонт домов культуры, приобретение оборудования.                                                                                    </t>
    </r>
    <r>
      <rPr>
        <b/>
        <sz val="13"/>
        <rFont val="Times New Roman"/>
        <family val="1"/>
        <charset val="204"/>
      </rPr>
      <t>6.Поддержка отрасли культуры - 100,0 (РФ)</t>
    </r>
    <r>
      <rPr>
        <sz val="13"/>
        <rFont val="Times New Roman"/>
        <family val="1"/>
        <charset val="204"/>
      </rPr>
      <t xml:space="preserve"> Государственная поддержка лучших сельских учреждений культуры МКУ «Усть-Бюрский СДК».                                                                                                                                                    </t>
    </r>
    <r>
      <rPr>
        <b/>
        <sz val="13"/>
        <rFont val="Times New Roman"/>
        <family val="1"/>
        <charset val="204"/>
      </rPr>
      <t xml:space="preserve">7.Укрепление материально-технической базы - 395,4 </t>
    </r>
    <r>
      <rPr>
        <sz val="13"/>
        <rFont val="Times New Roman"/>
        <family val="1"/>
        <charset val="204"/>
      </rPr>
      <t>Приобретение кресел театральных в ДК им.Гагарина</t>
    </r>
  </si>
  <si>
    <r>
      <t>Сохранение культурных ценностей:</t>
    </r>
    <r>
      <rPr>
        <sz val="13"/>
        <rFont val="Times New Roman"/>
        <family val="1"/>
        <charset val="204"/>
      </rPr>
      <t xml:space="preserve">
</t>
    </r>
    <r>
      <rPr>
        <b/>
        <sz val="13"/>
        <rFont val="Times New Roman"/>
        <family val="1"/>
        <charset val="204"/>
      </rPr>
      <t>1.Обеспечение деятельности подведомственных учреждений</t>
    </r>
    <r>
      <rPr>
        <sz val="13"/>
        <rFont val="Times New Roman"/>
        <family val="1"/>
        <charset val="204"/>
      </rPr>
      <t xml:space="preserve"> (МКУК «Усть-Абаканский историко-краеведческий музей») - </t>
    </r>
    <r>
      <rPr>
        <b/>
        <sz val="13"/>
        <rFont val="Times New Roman"/>
        <family val="1"/>
        <charset val="204"/>
      </rPr>
      <t>706,6,</t>
    </r>
    <r>
      <rPr>
        <sz val="13"/>
        <rFont val="Times New Roman"/>
        <family val="1"/>
        <charset val="204"/>
      </rPr>
      <t xml:space="preserve"> в том числе: заработная плата - 297,1; начисления на выплаты по оплате труда - 100,0; услуги связи - 8,5; коммунальные услуги - 8,6; работы, услуги по содержанию имущества - 47,4; прочие работы, услуги - 104,5; прочие расходы - 125,5; увеличение стоимости материальных запасов - 15,0.                                                                                                                                                                </t>
    </r>
    <r>
      <rPr>
        <b/>
        <sz val="13"/>
        <rFont val="Times New Roman"/>
        <family val="1"/>
        <charset val="204"/>
      </rPr>
      <t>2.Обеспечение безопасности музейного фонда и развитие музеев - 104,6</t>
    </r>
    <r>
      <rPr>
        <sz val="13"/>
        <rFont val="Times New Roman"/>
        <family val="1"/>
        <charset val="204"/>
      </rPr>
      <t xml:space="preserve">, в том числе: Проведение мастер-классов - 4,1; "День открытых дверей" - 15,7; оплата по трудовому договору (услуги шамана) - 8,1; приобретение спецодежды - 15,0; генератор - 30,0; манекен - 9,5; постер-холст на подрамнике (6 шт.) - 9,6; канц.товары - 12,6.  </t>
    </r>
    <r>
      <rPr>
        <b/>
        <sz val="13"/>
        <rFont val="Times New Roman"/>
        <family val="1"/>
        <charset val="204"/>
      </rPr>
      <t xml:space="preserve">             </t>
    </r>
  </si>
  <si>
    <r>
      <t>1.Поддержка одаренных детей и молодежи - 169,0</t>
    </r>
    <r>
      <rPr>
        <sz val="13"/>
        <rFont val="Times New Roman"/>
        <family val="1"/>
        <charset val="204"/>
      </rPr>
      <t>, в том числе:</t>
    </r>
    <r>
      <rPr>
        <b/>
        <sz val="13"/>
        <rFont val="Times New Roman"/>
        <family val="1"/>
        <charset val="204"/>
      </rPr>
      <t xml:space="preserve">                                                                                                      </t>
    </r>
    <r>
      <rPr>
        <sz val="13"/>
        <rFont val="Times New Roman"/>
        <family val="1"/>
        <charset val="204"/>
      </rPr>
      <t xml:space="preserve">1.Мероприятия по поддержке и развитию культуры, искусства и архивного дела - 25,0 приобретение костюмов для ДШИ                                                                                                                                                                                                                                                                2.Капитальный ремонт в муниципальных учреждениях, в том числе ПСД - 144,0 Замена окон в ДШИ                                                                                </t>
    </r>
    <r>
      <rPr>
        <b/>
        <sz val="13"/>
        <rFont val="Times New Roman"/>
        <family val="1"/>
        <charset val="204"/>
      </rPr>
      <t xml:space="preserve"> 2.Развитие и поддержка народного творчества - 523,6</t>
    </r>
    <r>
      <rPr>
        <sz val="13"/>
        <rFont val="Times New Roman"/>
        <family val="1"/>
        <charset val="204"/>
      </rPr>
      <t xml:space="preserve">, в том числе:               </t>
    </r>
    <r>
      <rPr>
        <b/>
        <sz val="13"/>
        <rFont val="Times New Roman"/>
        <family val="1"/>
        <charset val="204"/>
      </rPr>
      <t xml:space="preserve">                                                                                                                             </t>
    </r>
    <r>
      <rPr>
        <sz val="13"/>
        <rFont val="Times New Roman"/>
        <family val="1"/>
        <charset val="204"/>
      </rPr>
      <t>1.</t>
    </r>
    <r>
      <rPr>
        <b/>
        <sz val="13"/>
        <rFont val="Times New Roman"/>
        <family val="1"/>
        <charset val="204"/>
      </rPr>
      <t xml:space="preserve"> </t>
    </r>
    <r>
      <rPr>
        <sz val="13"/>
        <rFont val="Times New Roman"/>
        <family val="1"/>
        <charset val="204"/>
      </rPr>
      <t xml:space="preserve">Мероприятия по поддержке и развитию культуры, искусства и архивного дела: Районная выставка-конкурс детского декаративно-прикладного творчества "Букет для мамы" - 11,0; Районная выставка детского декаративно-прикладного творчества "Герои сказок и мультфильмов" - 27,0; Конкурс "Пасхальное чудо" - 8,0; "Пой, казачья душа...." - 30,0; Празднование "Дня России" - 16,0; Мероприятия, посвященные летнему отдыху детей - 20,0; Республиканский праздник "Тун Пайрам" оформление колонны делегации района - 19,1; Металлический забор - 55,7; Юрта Окфорд - 43,0; Напольное покрытие - 12,9; Костюмы (тройка: блуза, брюки, жилет; туника-2шт.; рубаха; головные уборы-2шт.) - 39,4; Оформление "Алтын Стол" и "Айран" - 30,0; Оформление юрты, мастер-классы - 30,0; Оформление площадки "Ой ын" - "Игра" - 5,0; Оформление подворья "Летняя усадьба" - 30,0; День матери - 2,2; Поездка хореграфического коллектива "Радуга" на фестиваль-конкурс "Танец - как жизнь" - 10,4; Открытие зала ДК "Гагарина" - 17,0; Новогодние мероприятия - 14,9; Приобретение костюмов "Деда Мороза и Снегурочки" - 47,0; Проведение конкурса Новогоднее настроение - 20,0; Выставка-конкурс "Веселое рождество" - 35,0.                                                                                                                                                                                                          </t>
    </r>
    <r>
      <rPr>
        <b/>
        <sz val="12"/>
        <rFont val="Times New Roman"/>
        <family val="1"/>
        <charset val="204"/>
      </rPr>
      <t/>
    </r>
  </si>
  <si>
    <r>
      <t>3.Гармонизация отношений в Усть-Абаканском районе Республики Хакасия и их этнокультурное развитие - 73,5</t>
    </r>
    <r>
      <rPr>
        <sz val="13"/>
        <rFont val="Times New Roman"/>
        <family val="1"/>
        <charset val="204"/>
      </rPr>
      <t>, в том числе:</t>
    </r>
    <r>
      <rPr>
        <b/>
        <sz val="13"/>
        <rFont val="Times New Roman"/>
        <family val="1"/>
        <charset val="204"/>
      </rPr>
      <t xml:space="preserve">                                                                                                                                                                                            </t>
    </r>
    <r>
      <rPr>
        <sz val="13"/>
        <rFont val="Times New Roman"/>
        <family val="1"/>
        <charset val="204"/>
      </rPr>
      <t xml:space="preserve">1.Мероприятия в сфере развития и гармонизации межнациональных отношений:                                                                                ^Приобретение чувашских книг - 20,0;                                                                                                                                         ^Организация поездки ансамбля "Добро" на XX Краевой фестиваль казачьей песни - 10,0;                                                                                          ^Организация мероприятия "День призывника" - 3,4;                                                                                                                         ^Проведение смотр-конкурса народного творчества "Разноцветье народных талантов" - 31,2;                                                                                          ^Олимпиада по Хакасскому языку - 8,9. </t>
    </r>
  </si>
  <si>
    <r>
      <rPr>
        <b/>
        <sz val="13"/>
        <rFont val="Times New Roman"/>
        <family val="1"/>
        <charset val="204"/>
      </rPr>
      <t xml:space="preserve">1.Проведение спортивных мероприятий, обеспечение подготовки команд </t>
    </r>
    <r>
      <rPr>
        <sz val="13"/>
        <rFont val="Times New Roman"/>
        <family val="1"/>
        <charset val="204"/>
      </rPr>
      <t xml:space="preserve">- </t>
    </r>
    <r>
      <rPr>
        <b/>
        <sz val="13"/>
        <rFont val="Times New Roman"/>
        <family val="1"/>
        <charset val="204"/>
      </rPr>
      <t>157,8</t>
    </r>
    <r>
      <rPr>
        <sz val="13"/>
        <rFont val="Times New Roman"/>
        <family val="1"/>
        <charset val="204"/>
      </rPr>
      <t xml:space="preserve"> в том числе:                                                  ^Районный турнир по мини-футболу среди мужских команд - 1,3;                                                                                                             ^Открытый районный турнир по греко-римской борьбе - 4,2;                                                                                                            ^Республиканский турнир по хоккею с мячом на призы Главы Усть-Абаканского района среди мальчиков - 38,2;                                                                                                                                                                                                     ^Соревнования по пулевой стрельбе памяти С.В.Метелева и Г.В. Киселева - 1,8;                                                                           ^Открытое первенство по баскетболу и по мини-футболу - 12,3;                                                                                                                     ^СФО по рукопашному бою среди юношей и девушек - 5,3;                                                                                                         ^Первенство ЦС ФСО профсоюзов "Россия" по боксу - 10,4;                                                                                                          ^Турнир по хоккею с мячом этапа Сибирской детской лиги - 13,0;                                                                                                         ^Первенство города Красноярска по боксу - 5,1;                                                                                                                       ^Всероссийские соревнования класса "Б" по боксу "Виктория - 12,4;                                                                                                                                                                       ^Турнир по боксу среди юношей, памяти Героя Советского Союза  М.Н. Баскова - 6,0;                                                                                                                          ^Турнир по мини-футболу "Ура каникулы" среди юношей - 5,0;                                                                                                                                     
^Турнир на призы Федерации хоккея с мячом России в г.Красноярске - 4,5;                                                                                       ^Районный шахматный турнир - 1,4;                                                                                                                                        ^Первенство по волейболу среди мужских и женских команд - 1,7;                                                                                           ^VIIВсероссийский турнир на кубок "Свежесть Алтая" по хоккею с мячом - 5,7;                                                                                                                         ^Краевой турнир по боксу памяти первого президента Федерации бокса Сергея Миндруля - 4,2;                                                                                                                   </t>
    </r>
  </si>
  <si>
    <t>^Турнир на призы Федерации хоккея с мячом России среди юношей 2002г. - 4,4;                                                                          ^Соревноваия в г.Барнаул - 3,1;                                                                                                                                                                                 ^Соревнования по боксу памяти тренера Спицина г.Красноярск - 5,1;                                                                                                                                      ^Спартакиада по хоккею с мячом школьников - 8,5;                                                                                                            ^Соревнования по хоккею с мячом детская лига г.Кемерово - 4,2.</t>
  </si>
  <si>
    <r>
      <rPr>
        <b/>
        <sz val="13"/>
        <rFont val="Times New Roman"/>
        <family val="1"/>
        <charset val="204"/>
      </rPr>
      <t xml:space="preserve">1. Обеспечение деятельности подведомственных учреждений </t>
    </r>
    <r>
      <rPr>
        <sz val="13"/>
        <rFont val="Times New Roman"/>
        <family val="1"/>
        <charset val="204"/>
      </rPr>
      <t xml:space="preserve">- </t>
    </r>
    <r>
      <rPr>
        <b/>
        <sz val="13"/>
        <rFont val="Times New Roman"/>
        <family val="1"/>
        <charset val="204"/>
      </rPr>
      <t xml:space="preserve">1376,3 </t>
    </r>
    <r>
      <rPr>
        <sz val="13"/>
        <rFont val="Times New Roman"/>
        <family val="1"/>
        <charset val="204"/>
      </rPr>
      <t xml:space="preserve">в том числе: заработная плата - 963,1;  начисления на выплаты по оплате труда - 321,2; командировочные - 4,9; услуги связи - 26,2; работы, услуги по содержанию имущества - 0,3; прочие работы, услуги - 15,6; пеня - 10,0; увеличение стоимости основных средств - 1,3; увеличение стоимости материальных запасов - 33,7.                                                                                                                                                                                                                                                                                                                      </t>
    </r>
    <r>
      <rPr>
        <b/>
        <sz val="13"/>
        <rFont val="Times New Roman"/>
        <family val="1"/>
        <charset val="204"/>
      </rPr>
      <t>2. Мероприятия в области молодежной политики - 346,6</t>
    </r>
    <r>
      <rPr>
        <sz val="13"/>
        <rFont val="Times New Roman"/>
        <family val="1"/>
        <charset val="204"/>
      </rPr>
      <t xml:space="preserve"> в том числе: "Встреча трех поколений" - 3,4; "Весна в Хакасии" - 1,4; "Военно патриотический слет "Патриот" - 23,9; Акция "Чистое небо" - 17,0; Макет автомата массогаборитный АК-47 - 14,6; Семинар-совещание в г.Новосибирск - 4,9; Экологическая акция "Чистые игры" - 32,8; Квест "Здоровье это просто" - 2,7; Районый слет молодежных добровольческих отрядов "Живи ярко, твори добро" - 33,3; Встреча в а.Доможаков "От поколения к поколению" - 4,0; Книжки волонтера - 12,7; Оплата по договору (благоустройство территории) - 27,9; 9мая - 20,3; Районный конкурс "Мастер золотые руки" - 12,7; X Форум активной молодежи Усть-Абаканского района - 135,0.                                                                                                                                                           </t>
    </r>
    <r>
      <rPr>
        <b/>
        <sz val="13"/>
        <rFont val="Times New Roman"/>
        <family val="1"/>
        <charset val="204"/>
      </rPr>
      <t>3.Компенсация расходов местных бюджетов по оплате труда работникам бюджетной сферы на 2018 год - 90,0 (РХ)                                                                                                                                                                                                                                                                                       4.Поддержка молодежных общественных инициатив - 75,0:                                                                                                                           ^</t>
    </r>
    <r>
      <rPr>
        <sz val="13"/>
        <rFont val="Times New Roman"/>
        <family val="1"/>
        <charset val="204"/>
      </rPr>
      <t xml:space="preserve">МКУ «Весенненский сельский дом культуры» - 25,0 приобретение швейной машины, тканей, фурнитуры для изготовления национальных костюмов;                                                                                                                                                                                                                           ^КУК «Сельский Дом культуры аал Райков» - 25,0, благоустройство и оборудование детской игровой площадки на улице 30 лет Победы,12 а.Райков;                                                                                                                                                                                                                                 ^МКУ «КСК Расцвет» «Театральная студия «ДОМИНО» - 25,0 приобретение колонки, театральных костюмов, материалов для изготовления декораций. 
</t>
    </r>
  </si>
  <si>
    <r>
      <rPr>
        <b/>
        <sz val="13"/>
        <rFont val="Times New Roman"/>
        <family val="1"/>
        <charset val="204"/>
      </rPr>
      <t>3.Физкультурно-оздоровительная работа с различными категориями населения - 211,3</t>
    </r>
    <r>
      <rPr>
        <sz val="13"/>
        <rFont val="Times New Roman"/>
        <family val="1"/>
        <charset val="204"/>
      </rPr>
      <t xml:space="preserve"> в том числе:                                ^Соревнования по настольным играм среди лиц с ограниченными возможностями здоровья - 2,2;                                    ^Спортивно-массовое мероприятие по гирьевому спорту "Рывок к победе" - 3,0;                                                                   ^Всероссийский турнир "Кубок Сибири" - 4,0;                                                                                                                 ^Соревнования по хоккею с мячом среди юношей - 21,1;                                                                                                    ^Соревнования по хоккею с мячом на призы клуба "Плетеный мяч" - 13,2;                                                                                                                                 ^Турнир по хоккею с мячом, на призы Святейшего Московского и всея Руси - 7,1;                                                                              ^Первенство по волейболу среди мужских команд  - 1,9;                                                                                                            ^Соревнования посвященные Дню Победы - 45,0;                                                                                                                         ^Первенство по волейболу среди женских команд - 1,9;                                                                                                           ^Соревнования по настольному теннису - 2,4;                                                                                                                               ^Первенство по футболу "Кажаный мяч" - 2,4;                                                                                                                              ^Спартакиада среди лиц с ограничееными возможностями здоровья - 6,2;                                                                                        ^Соревнования по боксу "Виктория" среди женщин и девушек - 12,4;                                                                                                 ^Первенство по мини-футболу - 12,0;                                                                                                                                   ^Первенство по волейболу среди девушек - 12,9;                                                                                                                       ^Первенства по баскетболу и мини-футболу - 12,8;                                                                                                                        ^Районный фестиваль ГТО - 6,5;                                                                                                                                            ^Спартакиада пенсионеров Республики Хакасия - 20,2;                                                                                                                                                                       ^Спортивное мероприятие "Межрегиональный Турнир по баскетболу среди девочек 2006г.р. и младше" на приз "Деда Мороза" - 4,8;                                                                                                                                                                                                                                                                               ^Спортивно-массовое мероприятие "Открытие ледового катка" - 19,3.</t>
    </r>
  </si>
  <si>
    <r>
      <t>Формирование благоприятной среды для жизнедеятельности инвалидов</t>
    </r>
    <r>
      <rPr>
        <sz val="13"/>
        <color theme="1"/>
        <rFont val="Times New Roman"/>
        <family val="1"/>
        <charset val="204"/>
      </rPr>
      <t xml:space="preserve"> - 390,0      </t>
    </r>
    <r>
      <rPr>
        <b/>
        <sz val="13"/>
        <color theme="1"/>
        <rFont val="Times New Roman"/>
        <family val="1"/>
        <charset val="204"/>
      </rPr>
      <t xml:space="preserve">                                                                           1. Предоставление Усть-Абаканскому районному обществу ветеранов финансовой поддержки на осуществление уставной деятельности - 360, 0 </t>
    </r>
    <r>
      <rPr>
        <sz val="13"/>
        <color theme="1"/>
        <rFont val="Times New Roman"/>
        <family val="1"/>
        <charset val="204"/>
      </rPr>
      <t xml:space="preserve">в том числе: заработная плата - 272,9; начисления на выплаты по оплате труда - 82,3; </t>
    </r>
    <r>
      <rPr>
        <sz val="13"/>
        <rFont val="Times New Roman"/>
        <family val="1"/>
        <charset val="204"/>
      </rPr>
      <t>услуги связи - 4,3;</t>
    </r>
    <r>
      <rPr>
        <sz val="13"/>
        <color theme="1"/>
        <rFont val="Times New Roman"/>
        <family val="1"/>
        <charset val="204"/>
      </rPr>
      <t xml:space="preserve"> услуги банка - 0,3; почтовые расходы - 0,2.                                                                                                                                                           </t>
    </r>
    <r>
      <rPr>
        <b/>
        <sz val="13"/>
        <color theme="1"/>
        <rFont val="Times New Roman"/>
        <family val="1"/>
        <charset val="204"/>
      </rPr>
      <t>2.Другие мероприятия в области системы реабилитации и социальной интеграции ветеранов и инвалидов</t>
    </r>
    <r>
      <rPr>
        <sz val="13"/>
        <color theme="1"/>
        <rFont val="Times New Roman"/>
        <family val="1"/>
        <charset val="204"/>
      </rPr>
      <t xml:space="preserve"> </t>
    </r>
    <r>
      <rPr>
        <b/>
        <sz val="13"/>
        <color theme="1"/>
        <rFont val="Times New Roman"/>
        <family val="1"/>
        <charset val="204"/>
      </rPr>
      <t>- 30,0</t>
    </r>
    <r>
      <rPr>
        <sz val="13"/>
        <color theme="1"/>
        <rFont val="Times New Roman"/>
        <family val="1"/>
        <charset val="204"/>
      </rPr>
      <t>, в том числе: проведение соревнований по настольным играм - 2,0; проведение районной спартакиады по легкой атлетике - 1,0; цикл мероприятий, посвященных Дню пожилого человека - 27,0.</t>
    </r>
    <r>
      <rPr>
        <b/>
        <sz val="13"/>
        <color theme="1"/>
        <rFont val="Times New Roman"/>
        <family val="1"/>
        <charset val="204"/>
      </rPr>
      <t xml:space="preserve">                                                                                                                                                                                   </t>
    </r>
  </si>
  <si>
    <r>
      <t>3.Мероприятия по поддержке и развитию культуры, искусства и архивного дела -</t>
    </r>
    <r>
      <rPr>
        <sz val="13"/>
        <rFont val="Times New Roman"/>
        <family val="1"/>
        <charset val="204"/>
      </rPr>
      <t xml:space="preserve"> </t>
    </r>
    <r>
      <rPr>
        <b/>
        <sz val="13"/>
        <rFont val="Times New Roman"/>
        <family val="1"/>
        <charset val="204"/>
      </rPr>
      <t>377,7</t>
    </r>
    <r>
      <rPr>
        <sz val="13"/>
        <rFont val="Times New Roman"/>
        <family val="1"/>
        <charset val="204"/>
      </rPr>
      <t xml:space="preserve">, в том числе: Обслуживание газовой гарелки - 22,5; Ремонт центрадьной площади мемориал-музея - 88,0; Демонстрация музыкального фейерверка - 100,0; Изготовление гранитных плит - 20,0; Противоклещевая обработка территории - 6,5; Батарея салютов - 50,0; Баннеры - 15,0; Композиция из шаров - 15,0; Поздравление ветеранов - 30,0; Возложение цветов - 10,0; Конкурс рисунков, посвященный ВОВ - 5,0; Встреча за круглым столом - 13,0; День памяти - 2,7                                                                                                                                                                             </t>
    </r>
    <r>
      <rPr>
        <b/>
        <sz val="13"/>
        <rFont val="Times New Roman"/>
        <family val="1"/>
        <charset val="204"/>
      </rPr>
      <t xml:space="preserve">4.Компенсация расходов местных бюджетов по оплате труда работников бюджетной сферы на 2018 год - 20,0 (РХ);  </t>
    </r>
    <r>
      <rPr>
        <sz val="13"/>
        <rFont val="Times New Roman"/>
        <family val="1"/>
        <charset val="204"/>
      </rPr>
      <t xml:space="preserve">                                                                                                                                                                                                                                        </t>
    </r>
    <r>
      <rPr>
        <b/>
        <sz val="13"/>
        <rFont val="Times New Roman"/>
        <family val="1"/>
        <charset val="204"/>
      </rPr>
      <t>5.Поддержка отрасли культуры -</t>
    </r>
    <r>
      <rPr>
        <sz val="13"/>
        <rFont val="Times New Roman"/>
        <family val="1"/>
        <charset val="204"/>
      </rPr>
      <t xml:space="preserve"> </t>
    </r>
    <r>
      <rPr>
        <b/>
        <sz val="13"/>
        <rFont val="Times New Roman"/>
        <family val="1"/>
        <charset val="204"/>
      </rPr>
      <t>100,0 (РФ)</t>
    </r>
    <r>
      <rPr>
        <sz val="13"/>
        <rFont val="Times New Roman"/>
        <family val="1"/>
        <charset val="204"/>
      </rPr>
      <t xml:space="preserve"> лучшее учреждение культуры - МАУК "Салбык"      </t>
    </r>
    <r>
      <rPr>
        <b/>
        <sz val="13"/>
        <rFont val="Times New Roman"/>
        <family val="1"/>
        <charset val="204"/>
      </rPr>
      <t xml:space="preserve">                                                                                                                                                                                                                                                                                                                                                                                                                                                                                                                                                                                           Развитие архивного дела - 279,9:                                                                                                                                                                                                                                           </t>
    </r>
    <r>
      <rPr>
        <sz val="13"/>
        <rFont val="Times New Roman"/>
        <family val="1"/>
        <charset val="204"/>
      </rPr>
      <t>1.Арендная плата за пользование помещением под архив - 279,9.</t>
    </r>
  </si>
  <si>
    <t>Подпрограмма «Социальная поддержка детей-сирот и детей, оставшихся без попечения родителей»</t>
  </si>
  <si>
    <r>
      <rPr>
        <b/>
        <sz val="13"/>
        <rFont val="Times New Roman"/>
        <family val="1"/>
        <charset val="204"/>
      </rPr>
      <t xml:space="preserve">1. Социальные выплаты гражданам - </t>
    </r>
    <r>
      <rPr>
        <sz val="13"/>
        <rFont val="Times New Roman"/>
        <family val="1"/>
        <charset val="204"/>
      </rPr>
      <t xml:space="preserve">5600,8, из них: </t>
    </r>
    <r>
      <rPr>
        <b/>
        <sz val="13"/>
        <rFont val="Times New Roman"/>
        <family val="1"/>
        <charset val="204"/>
      </rPr>
      <t xml:space="preserve">4875,4 (МБ), 725,4 (РХ)    </t>
    </r>
    <r>
      <rPr>
        <sz val="13"/>
        <rFont val="Times New Roman"/>
        <family val="1"/>
        <charset val="204"/>
      </rPr>
      <t xml:space="preserve">                                                                                                                  ^Доплаты к пенсиям муниципальным служащим - 4603,6;                                                                                                                 ^Оказание материальной помощи малообеспеченным категориям населения - 150,0 (15 чел.);                                                                               ^Обеспечение мер социальной поддержки специалистов культуры, проживающих в сельской местности - 71,8 (компенсация за комунальные услуги пенсионерам);                                                                                                                                         ^Оказание адресной помощи малоимущим гражданам, пострадавшим от пожара, а также ремонт и восстановление отопительных печей и ветхих отопительных сетей, находящихся в пожароопасном состоянии - 50,0 (5чел);                                                                                                                                                                                    ^Осуществление отдельных государственных полномочий в сфере социальной поддержки работников муниципальных организаций культуры, работающих и проживающих в сельских населенных пунктах, поселках городского типа - 725,4 (РХ) (компенсация за комунальные услуги работающим)                                                                                                                                                               </t>
    </r>
    <r>
      <rPr>
        <b/>
        <sz val="13"/>
        <rFont val="Times New Roman"/>
        <family val="1"/>
        <charset val="204"/>
      </rPr>
      <t>2.Осуществление государственных полномочий по выплатам гражданам, имеющим детей - 3721,2 (РХ) ^</t>
    </r>
    <r>
      <rPr>
        <sz val="13"/>
        <rFont val="Times New Roman"/>
        <family val="1"/>
        <charset val="204"/>
      </rPr>
      <t>Компенсация части родительской платы за присмотр и уход за ребенком в муниципальных образовательных организациях</t>
    </r>
  </si>
  <si>
    <r>
      <rPr>
        <b/>
        <sz val="13"/>
        <color theme="1"/>
        <rFont val="Times New Roman"/>
        <family val="1"/>
        <charset val="204"/>
      </rPr>
      <t>Мероприятия по профилактике злоупотребления наркотиками и их незаконного оборота - 20,9</t>
    </r>
    <r>
      <rPr>
        <sz val="13"/>
        <color theme="1"/>
        <rFont val="Times New Roman"/>
        <family val="1"/>
        <charset val="204"/>
      </rPr>
      <t>, из них:</t>
    </r>
    <r>
      <rPr>
        <b/>
        <sz val="13"/>
        <color theme="1"/>
        <rFont val="Times New Roman"/>
        <family val="1"/>
        <charset val="204"/>
      </rPr>
      <t xml:space="preserve">                                                                                                                </t>
    </r>
    <r>
      <rPr>
        <sz val="13"/>
        <color theme="1"/>
        <rFont val="Times New Roman"/>
        <family val="1"/>
        <charset val="204"/>
      </rPr>
      <t>^Месячник по профилактике асоциального поведения несовершеннолетних - 4,4 (акция «Мы против наркотиков»,  Информационно-просветительское мероприятие «Профилактика наркомании, экстремизма, вредных привычек, правонарушений и безнадзорности среди обучающихся»);                                                                                                                                         ^Антинаркотическая акция «Родительский урок» - 2,0 (изготовление буклетов, памяток, листовок);                                                                                                                      ^Организация выпусков информационно-наглядных материалов по профилактике правонарушений среди молодежи и несовершеннолетних - 1,6 (изготовление буклетов, памяток, листовок);                                                                                                                                                               ^Приобретение тест системы для экспресс диагностики наркотиков в организме 88 учащихся общеобразовательных учреждений - 6,9;                                                                                                                                                                                                                   ^Всемирный день борьбы против наркотиков «Скажи наркотикам нет» - 3,0 (изготовление баннеров);                                                                                                               ^Муниципальный фестиваль творчества молодежи «Новое поколение выбирает жизнь» - 3,0 (выездная акция «Здоровая Россия - общее дело». Изготовление буклетов 500 шт.).</t>
    </r>
    <r>
      <rPr>
        <b/>
        <sz val="13"/>
        <color theme="1"/>
        <rFont val="Times New Roman"/>
        <family val="1"/>
        <charset val="204"/>
      </rPr>
      <t xml:space="preserve">
</t>
    </r>
    <r>
      <rPr>
        <sz val="13"/>
        <color theme="1"/>
        <rFont val="Times New Roman"/>
        <family val="1"/>
        <charset val="204"/>
      </rPr>
      <t xml:space="preserve">
</t>
    </r>
  </si>
  <si>
    <r>
      <rPr>
        <b/>
        <sz val="13"/>
        <color theme="1"/>
        <rFont val="Times New Roman"/>
        <family val="1"/>
        <charset val="204"/>
      </rPr>
      <t xml:space="preserve">Поддержка муниципальных программ формирования современной городской среды - </t>
    </r>
    <r>
      <rPr>
        <sz val="13"/>
        <color theme="1"/>
        <rFont val="Times New Roman"/>
        <family val="1"/>
        <charset val="204"/>
      </rPr>
      <t>6661,8, из них</t>
    </r>
    <r>
      <rPr>
        <b/>
        <sz val="13"/>
        <color theme="1"/>
        <rFont val="Times New Roman"/>
        <family val="1"/>
        <charset val="204"/>
      </rPr>
      <t xml:space="preserve"> 599,6 (РХ), 6062,2 (РФ):</t>
    </r>
    <r>
      <rPr>
        <sz val="13"/>
        <color theme="1"/>
        <rFont val="Times New Roman"/>
        <family val="1"/>
        <charset val="204"/>
      </rPr>
      <t xml:space="preserve"> ^Усть-Абаканским поссоветом реализованы мероприятия по выполнению работ по благоустройству 27 дворовых территорий (асфальтирование дворовых проездов, установка скамеек, урн, детских игровых площадок) и общественной территории в районе ул. Гидролизная 9 (ограждение, пешеходные тратуары, скамейки, урны).
</t>
    </r>
  </si>
  <si>
    <r>
      <t>1.Обеспечение деятельности подведомственных учреждений (муниципальное автономное учреждение «Усть-Абаканский загородный лагерь Дружба» - 2426,4</t>
    </r>
    <r>
      <rPr>
        <sz val="13"/>
        <rFont val="Times New Roman"/>
        <family val="1"/>
        <charset val="204"/>
      </rPr>
      <t xml:space="preserve">, Субсидии на выполнения муниципального задания: оплата труда - 1359,0; коммунальные услуги - 115,9; услуги по содержанию имущества - 13,8; прочие услуги - 513,7; прочие расходы - 144,0; увеличение основных средств - 3,1; увеличение стоимости материальных запасов - 276,9.                                                                                                                                                                                                                                                                           </t>
    </r>
    <r>
      <rPr>
        <b/>
        <sz val="13"/>
        <rFont val="Times New Roman"/>
        <family val="1"/>
        <charset val="204"/>
      </rPr>
      <t>2.Мероприятия по организации отдыха, оздоровления и занятости несовершеннолетних - 637,7</t>
    </r>
    <r>
      <rPr>
        <sz val="13"/>
        <rFont val="Times New Roman"/>
        <family val="1"/>
        <charset val="204"/>
      </rPr>
      <t xml:space="preserve">, из них:                                                                                             ^Организация временного трудоустройства несовершеннолетних граждан в свободное от учебы время (в том числе состоящие на учете в КДН) - оплата труда 22чел. (10 учр.) - 149,3;                                                                                                                                                                                           ^Трудовой отряд "СУЭК" - 488,4, в том числе: оплата труда несовершеннолетних МБОУ "Усть-Абаканская СОШ" (24 чел.) - 352,6; оплата бригадиров - 42,3; организацию деятельности трудового отряда - 93,5.                                                                                                                                                                                                                                     </t>
    </r>
    <r>
      <rPr>
        <b/>
        <sz val="13"/>
        <rFont val="Times New Roman"/>
        <family val="1"/>
        <charset val="204"/>
      </rPr>
      <t>3.Проведение ремонта загородных детских лагерей оздоровительных лагерей - 1699,7 (РХ)</t>
    </r>
    <r>
      <rPr>
        <sz val="13"/>
        <rFont val="Times New Roman"/>
        <family val="1"/>
        <charset val="204"/>
      </rPr>
      <t xml:space="preserve">                                                                                                                              ^Погашение кредиторской задолженности 2017 года за ремонт корпусов о/л Дружба – 1465,1;                                                                                                                   ^Капитальный ремонт кровли (замена шиферного покрытия) о/л Дружба - 234,6.</t>
    </r>
  </si>
  <si>
    <r>
      <rPr>
        <b/>
        <sz val="13"/>
        <color theme="1"/>
        <rFont val="Times New Roman"/>
        <family val="1"/>
        <charset val="204"/>
      </rPr>
      <t>Содействие в обеспеченности жилыми помещениями молодых семей:</t>
    </r>
    <r>
      <rPr>
        <sz val="13"/>
        <color theme="1"/>
        <rFont val="Times New Roman"/>
        <family val="1"/>
        <charset val="204"/>
      </rPr>
      <t xml:space="preserve">                                                                                                                                  ^Выдано свидетельств в 2018 году - 1 шт.                                                                                                                                                                                            
^Выплата субсидий молодым семьям получившим свидетельства в 2018г. - 1 семья</t>
    </r>
    <r>
      <rPr>
        <b/>
        <sz val="13"/>
        <color theme="1"/>
        <rFont val="Times New Roman"/>
        <family val="1"/>
        <charset val="204"/>
      </rPr>
      <t xml:space="preserve"> 249,6(МБ); 304,8(РХ); 499,5(РФ)</t>
    </r>
    <r>
      <rPr>
        <sz val="13"/>
        <color theme="1"/>
        <rFont val="Times New Roman"/>
        <family val="1"/>
        <charset val="204"/>
      </rPr>
      <t xml:space="preserve">                                                                                                                                                                                           ^Проведение консультаций молодым семьям - 26 шт.
^Формирования списков молодых семей для участия в Программе в 2019г. – 23 семьи.
^Прием и оформление документов - 5 семьи.                                                                                                                                                                                                                   </t>
    </r>
  </si>
  <si>
    <r>
      <rPr>
        <b/>
        <sz val="13"/>
        <rFont val="Times New Roman"/>
        <family val="1"/>
        <charset val="204"/>
      </rPr>
      <t>1.Осуществление муниципальных функций в финансовой сфере:                                                                                                              ^</t>
    </r>
    <r>
      <rPr>
        <sz val="13"/>
        <rFont val="Times New Roman"/>
        <family val="1"/>
        <charset val="204"/>
      </rPr>
      <t>Органы местного самоуправления</t>
    </r>
    <r>
      <rPr>
        <b/>
        <sz val="13"/>
        <rFont val="Times New Roman"/>
        <family val="1"/>
        <charset val="204"/>
      </rPr>
      <t xml:space="preserve"> </t>
    </r>
    <r>
      <rPr>
        <sz val="13"/>
        <rFont val="Times New Roman"/>
        <family val="1"/>
        <charset val="204"/>
      </rPr>
      <t xml:space="preserve">(обеспечение деятельности УФиЭ) - </t>
    </r>
    <r>
      <rPr>
        <b/>
        <sz val="13"/>
        <rFont val="Times New Roman"/>
        <family val="1"/>
        <charset val="204"/>
      </rPr>
      <t>8825,7</t>
    </r>
    <r>
      <rPr>
        <sz val="13"/>
        <rFont val="Times New Roman"/>
        <family val="1"/>
        <charset val="204"/>
      </rPr>
      <t xml:space="preserve">, из них: заработная плата - 6009,0; начисления на выплаты по оплате труда - 1811,6; командировочные - 0,5; услуги связи - 165,9; работы, услуги по содержанию имущества - 119,7; прочие работы, услуги - 439,1; прочие расходы - 3,5; увеличение стоимости основных средств - 133,3; увеличение стоимости материальных запасов - 134,2; пени - 8,4; имущественный и транспортный налог - 0,5.                                                                                                                                                                                                                                              ^Резервный фонд органов исполнительной власти местного самоуправления В бюджете на 01.01.2018 года было запланировано 300,0 тыс.руб., решением Совета депутатов от 09.04.2018 резервный фонд увеличен на 200,0тыс.руб.                                                                                                                                 В течении года из резервного фонда выделено 387,5 тыс.руб. направленые на оказание финансовой поддержки поселениям на реализацию мероприятий по защите населения от чрезвычайных ситуаций (ликвидация последствий ЧС) по муниципальной программе "Защита населения и территорий Усть-Абаканского района от чрезвычайных ситуаций, обеспечение пожарной безопасности и безопасности людей на водных объектах (2014-2020 годы)", в том числе:                                                                                                                                     ^Усть-Абаканский поссовет – 359,5;                                                                                                                                                       ^Московский сельсовет – 28,0.                                                                                                                                    </t>
    </r>
    <r>
      <rPr>
        <b/>
        <sz val="13"/>
        <rFont val="Times New Roman"/>
        <family val="1"/>
        <charset val="204"/>
      </rPr>
      <t>2.Выравнивание бюджетной обеспеченности и обеспечение сбалансированности бюджетов муниципальных образований Усть-Абаканского района - 52803,0,</t>
    </r>
    <r>
      <rPr>
        <sz val="13"/>
        <rFont val="Times New Roman"/>
        <family val="1"/>
        <charset val="204"/>
      </rPr>
      <t xml:space="preserve"> из них:                                                                                                                                ^Дотации на выравнивание бюджетной обеспеченности поселений - 37803,0;                                                                                                          ^Иные межбюджетные трансферты на поддержку мер по обеспечению сбалансированности бюджетов поселений - 15000,0. </t>
    </r>
    <r>
      <rPr>
        <sz val="13"/>
        <color rgb="FFFF0000"/>
        <rFont val="Times New Roman"/>
        <family val="1"/>
        <charset val="204"/>
      </rPr>
      <t xml:space="preserve">                                                                                                                                                                                                         </t>
    </r>
    <r>
      <rPr>
        <b/>
        <sz val="13"/>
        <rFont val="Times New Roman"/>
        <family val="1"/>
        <charset val="204"/>
      </rPr>
      <t>3.Обеспечение деятельности подведомственных учреждений (обеспечение деятельности МКУ "Усть-Абаканская районная правовая служба" - 6471,5</t>
    </r>
    <r>
      <rPr>
        <sz val="13"/>
        <rFont val="Times New Roman"/>
        <family val="1"/>
        <charset val="204"/>
      </rPr>
      <t xml:space="preserve">, из них: заработная плата - 4478,0; начисления на выплаты по оплате труда - 1184,2; командировочные расходы - 15,2; услуги связи - 77,2; работы, услуги по содержанию имущества - 154,0; прочие работы, услуги - 195,8; увеличение стоимости основных средств - 176,3; увеличение стоимости материальных запасов - 178,5; имущественный и транспортный налог - 0,5; пени - 11,8.    </t>
    </r>
    <r>
      <rPr>
        <sz val="13"/>
        <color rgb="FFFF0000"/>
        <rFont val="Times New Roman"/>
        <family val="1"/>
        <charset val="204"/>
      </rPr>
      <t xml:space="preserve">                                                                                                                                                                                                       </t>
    </r>
    <r>
      <rPr>
        <b/>
        <sz val="12"/>
        <rFont val="Times New Roman"/>
        <family val="1"/>
        <charset val="204"/>
      </rPr>
      <t/>
    </r>
  </si>
  <si>
    <r>
      <t>Обеспечение потребности населения в перевозках пассажиров на социально значимых маршрутах - 452,2</t>
    </r>
    <r>
      <rPr>
        <sz val="13"/>
        <color theme="1"/>
        <rFont val="Times New Roman"/>
        <family val="1"/>
        <charset val="204"/>
      </rPr>
      <t>, в том числе:</t>
    </r>
    <r>
      <rPr>
        <b/>
        <sz val="13"/>
        <color theme="1"/>
        <rFont val="Times New Roman"/>
        <family val="1"/>
        <charset val="204"/>
      </rPr>
      <t xml:space="preserve"> </t>
    </r>
    <r>
      <rPr>
        <sz val="13"/>
        <color theme="1"/>
        <rFont val="Times New Roman"/>
        <family val="1"/>
        <charset val="204"/>
      </rPr>
      <t xml:space="preserve">Организация межмуниципального транспортного обслуживания населения - Выполнение пассажиро-перевозок по регулируемым тарифам на маршрутах:                                                                                                                                                                    №113 «п.Усть-Абакан – п.Расцвет – п.Тепличный – с.Зелёное» - 289,2;                                                                                                                                              №114 «п.Усть-Абакан – с.Московское – с.В.Биджа» - 58,9;                                                                                                                                          №115 «п.Усть-Абакан – с.Калинино – п.Ташеба – а.Сапогов» - 36,7;                                                                                                       №501 «п.Усть-Абакан – а.Чарков – а.Ах-Хол» - 67,4.                                                                                                                                                                                                                         </t>
    </r>
  </si>
  <si>
    <r>
      <rPr>
        <b/>
        <sz val="13"/>
        <rFont val="Times New Roman"/>
        <family val="1"/>
        <charset val="204"/>
      </rPr>
      <t xml:space="preserve">Выявление и поддержка одаренных детей и талантливой молодежи:   </t>
    </r>
    <r>
      <rPr>
        <sz val="13"/>
        <rFont val="Times New Roman"/>
        <family val="1"/>
        <charset val="204"/>
      </rPr>
      <t xml:space="preserve">                                                                             </t>
    </r>
    <r>
      <rPr>
        <b/>
        <sz val="13"/>
        <rFont val="Times New Roman"/>
        <family val="1"/>
        <charset val="204"/>
      </rPr>
      <t>1.Создание условия для обеспечения современного качества образования - 150,0</t>
    </r>
    <r>
      <rPr>
        <sz val="13"/>
        <rFont val="Times New Roman"/>
        <family val="1"/>
        <charset val="204"/>
      </rPr>
      <t xml:space="preserve">                                                                                                                                                                                                                                                                                                                                                                                                                                                                                            Участие обучающихся (команд школьников) и их сопровождающих (руководителей) в республиканских, межрегиональных, всероссийских учебно-тренировочных сборах, спортивных соревнованиях, школах для одаренных детей и других международных и всероссийских мероприятиях:                                                                                                                                                                                                                     ^Поездка в г. Красноярск, г. Москва спортсменов МБОУ "Доможаковская СОШ"- транспортные расходы - 79,6;                                                     ^Церемония награждения выпускников - 46,3;                                                                                                                            ^Муниципальный этап всероссийской олимпиады школьников - 24,1</t>
    </r>
  </si>
  <si>
    <r>
      <t>Мероприятия по повышению безопасности дорожного движения - 49,8</t>
    </r>
    <r>
      <rPr>
        <sz val="13"/>
        <rFont val="Times New Roman"/>
        <family val="1"/>
        <charset val="204"/>
      </rPr>
      <t xml:space="preserve">, из них:       </t>
    </r>
    <r>
      <rPr>
        <b/>
        <sz val="13"/>
        <rFont val="Times New Roman"/>
        <family val="1"/>
        <charset val="204"/>
      </rPr>
      <t xml:space="preserve">                                                                                                                   </t>
    </r>
    <r>
      <rPr>
        <sz val="13"/>
        <rFont val="Times New Roman"/>
        <family val="1"/>
        <charset val="204"/>
      </rPr>
      <t>^Районная олимпиада "Знатоки ПДД" - 1,0;                                                                                                                                           ^Районный творческий конкурс "Дорожная мозаика" - 7,0;                                                                                                                 ^Районный конкурс-соревнование юных велосипедистов "Безопасное колесо - 2018" - 25,8;                                                              ^Участие в детских республиканских мероприятиях и конкурсах по ПДД - 3,0;                                                                 ^Укрепление учебно-материальной базы кабинетов ОБЖ образовательных организаций - 13,0 (Приобретение магнитно-маркерной доски с комплектом тематических магнитов «Дорожные правила  пешехода»).</t>
    </r>
  </si>
  <si>
    <r>
      <rPr>
        <b/>
        <sz val="13"/>
        <rFont val="Times New Roman"/>
        <family val="1"/>
        <charset val="204"/>
      </rPr>
      <t>Развитие системы дополнительного образования детей:</t>
    </r>
    <r>
      <rPr>
        <sz val="13"/>
        <rFont val="Times New Roman"/>
        <family val="1"/>
        <charset val="204"/>
      </rPr>
      <t xml:space="preserve">                                                                                                                                 </t>
    </r>
    <r>
      <rPr>
        <b/>
        <sz val="13"/>
        <rFont val="Times New Roman"/>
        <family val="1"/>
        <charset val="204"/>
      </rPr>
      <t>1.Обеспечение деятельности подведомственных учреждений (Центр дополнительного образования) - 15590,4</t>
    </r>
    <r>
      <rPr>
        <sz val="13"/>
        <rFont val="Times New Roman"/>
        <family val="1"/>
        <charset val="204"/>
      </rPr>
      <t xml:space="preserve"> из них: Субсидии на выполнения муниципального задания: оплата труда - 14544,7; услуги связи - 17,9; коммунальные услуги - 330,8; услуги по сод.имущества - 155,9; прочие услуги - 156,7; прочие расходы - 183,5; приобретение мат.запасов - 200,9.                                                                                                                                                                                  </t>
    </r>
    <r>
      <rPr>
        <b/>
        <sz val="13"/>
        <rFont val="Times New Roman"/>
        <family val="1"/>
        <charset val="204"/>
      </rPr>
      <t>2.Обеспечение деятельности подведомственных учреждений (Усть-Абаканская ДШИ) - 10095,1</t>
    </r>
    <r>
      <rPr>
        <sz val="13"/>
        <rFont val="Times New Roman"/>
        <family val="1"/>
        <charset val="204"/>
      </rPr>
      <t xml:space="preserve">, из них:  Субсидии на выполнения муниципального задания: оплата труда - 9183,9; командировочные - 20,7; услуги связи - 21,4; коммунальные услуги - 595,6; услуги по сод.имущества - 37,5, прочие услуги - 93,4; прочие расходы - 99,6; приобретение основных средств - 37,0; приобретение мат.запасов - 6,0.                                                                                                                                                                                                                                                                                                                                                                                       </t>
    </r>
    <r>
      <rPr>
        <b/>
        <sz val="13"/>
        <rFont val="Times New Roman"/>
        <family val="1"/>
        <charset val="204"/>
      </rPr>
      <t>3.Обеспечение деятельности подведомственных учреждений (Усть-Абаканская СШ) - 17223,1,</t>
    </r>
    <r>
      <rPr>
        <sz val="13"/>
        <rFont val="Times New Roman"/>
        <family val="1"/>
        <charset val="204"/>
      </rPr>
      <t xml:space="preserve"> из них: Субсидии на выполнения муниципального задания: оплата труда - 14839,4; командировочные - 21,2; услуги связи - 30,5; транспортные услуги - 14,0; коммунальные услуги - 714,1; услуги по сод.имущества - 250,9; прочие услуги - 256,6; прочие расходы - 860,1; приобретение основных средств - 25,3; приобретение мат.запасов - 211,0.           </t>
    </r>
  </si>
  <si>
    <r>
      <rPr>
        <b/>
        <sz val="13"/>
        <rFont val="Times New Roman"/>
        <family val="1"/>
        <charset val="204"/>
      </rPr>
      <t>4.Создание условия для обеспечения современного качества дополнительного образования - 460,9</t>
    </r>
    <r>
      <rPr>
        <sz val="13"/>
        <rFont val="Times New Roman"/>
        <family val="1"/>
        <charset val="204"/>
      </rPr>
      <t xml:space="preserve">, из них:  ^Огнезащитная обработка дерев. конструкций ЦДО - 21,4;                                                                                                                             ^Установка системы видеонаблюдения ЦДО - 50,0;                                                                                                                           ^Спец.оценка условий труда ЦДО - 19,8;                                                                                                                                                   ^Изготовление монтаж перегородки из ПВХ ЦДО - 369,7.                                                                                                                         </t>
    </r>
    <r>
      <rPr>
        <b/>
        <sz val="13"/>
        <rFont val="Times New Roman"/>
        <family val="1"/>
        <charset val="204"/>
      </rPr>
      <t xml:space="preserve">5.Компенсация расходов местных бюджетов по оплате труда работникам бюджет.сферы на 2018г. - 4251,0(РХ)                   </t>
    </r>
  </si>
  <si>
    <t xml:space="preserve">^Приобретение школьной мебели - 1092,0 (7 ОУ);                                                                                                                                    ^Санитарная безопасность: устройство приточно-вытяжной вентиляции в пищеблоке, мастерской - 269,8 (2 ОУ);                                                                                                                                                                             ^Антитеррористическая безопасность: установка систем видеонаблюдения - 307,6 (3 ОУ);                                                                                                                                     ^Обучение по охране труда - 46,0 (8 ОУ);                                                                                                                                             ^Электробезопасность: обучение и аттестация кочегаров, рабочих по бойлеру для работы в котельных - 74,6 (7 ОУ);                                                                                                                                                                                                       ^Приобретение насоса для котельной - 63,0 (Весенненская СОШ);                                                                                                                                   ^Приобретение огнетушителей и противопожарных.знаков - 61,3 (6 ОУ);                                                                                                                ^Ремонт системы отопления - 1687,5 (7 ОУ);                                                                                                                                    ^Приобретение строительных материалов для ремонта помещения - 50,0 (Усть-Абаканская СОШ);                                                                                               ^Ремонт сан.узла - 74,8 (Доможаковская СОШ);                                                                                                                                                                           ^Замена водопроводной трубы - 35,7 (Расцветская СОШ);                                                                                                                                             </t>
  </si>
  <si>
    <t xml:space="preserve">^Устройство скважины - 30,0 (Красноозерная ООШ);                                                                                                                                           ^Профилактическое испытание электрооборудования - 34,0 (2 ОУ);                                                                                                               ^Ремонт трубы дымохода - 16,7 (Чапаевская ООШ);                                                                                                                                            ^Поддержка 10 молодых специалистов - 50,0;                                                                                                                                      ^Проведение дня учителя - 15,0;                                                                                                                                                   ^Проведение выпускного - 16,7.               </t>
  </si>
  <si>
    <r>
      <rPr>
        <b/>
        <sz val="13"/>
        <rFont val="Times New Roman"/>
        <family val="1"/>
        <charset val="204"/>
      </rPr>
      <t xml:space="preserve">Развитие начального общего, основного общего, среднего общего образования:   </t>
    </r>
    <r>
      <rPr>
        <sz val="13"/>
        <rFont val="Times New Roman"/>
        <family val="1"/>
        <charset val="204"/>
      </rPr>
      <t xml:space="preserve">                                                        </t>
    </r>
    <r>
      <rPr>
        <b/>
        <sz val="13"/>
        <rFont val="Times New Roman"/>
        <family val="1"/>
        <charset val="204"/>
      </rPr>
      <t>1.Обеспечение деятельности подведомственных учреждений (Общеобразовательные организации) - 106888,4:</t>
    </r>
    <r>
      <rPr>
        <sz val="13"/>
        <rFont val="Times New Roman"/>
        <family val="1"/>
        <charset val="204"/>
      </rPr>
      <t xml:space="preserve"> из них: Субсидии на выполнения муниципального задания: оплата труда - 7400,2; услуги связи - 152,2; транспортные услуги - 2659,3; коммунальные услуги - 40393,1; аренда - 86,8; услуги по сод.имущества - 10361,8; прочие услуги - 3528,1; прочие расходы - 31036,0; приобретение основных средств - 264,9; приобретение мат.запасов - 11006,0.         </t>
    </r>
  </si>
  <si>
    <r>
      <rPr>
        <b/>
        <sz val="13"/>
        <rFont val="Times New Roman"/>
        <family val="1"/>
        <charset val="204"/>
      </rPr>
      <t>2. Строительство, реконструкция объектов муниципальной собственности, в том числе разработка проектно-сметной документации - 2901,8</t>
    </r>
    <r>
      <rPr>
        <sz val="13"/>
        <rFont val="Times New Roman"/>
        <family val="1"/>
        <charset val="204"/>
      </rPr>
      <t>, в том числе:</t>
    </r>
    <r>
      <rPr>
        <b/>
        <sz val="13"/>
        <rFont val="Times New Roman"/>
        <family val="1"/>
        <charset val="204"/>
      </rPr>
      <t xml:space="preserve">                                                                                                                                                                                    </t>
    </r>
    <r>
      <rPr>
        <sz val="13"/>
        <rFont val="Times New Roman"/>
        <family val="1"/>
        <charset val="204"/>
      </rPr>
      <t xml:space="preserve"> ^ПСД на строительство школы в д. Чапаево-1500,0;                                                                                                                                                                        ^Проверка достоверности стоимости ПСД - 20,0;                                                                                                                            ^Экспертиза, изыскательные работы в д. Чапаево - 1381,8.                                                                                                                                                                                              </t>
    </r>
  </si>
  <si>
    <r>
      <t>Совершенствование библиотечной деятельности:                                                                                                                                              1.Обеспечение деятельности подведомственных учреждений</t>
    </r>
    <r>
      <rPr>
        <sz val="13"/>
        <rFont val="Times New Roman"/>
        <family val="1"/>
        <charset val="204"/>
      </rPr>
      <t xml:space="preserve"> (МБУК «Усть-Абаканская ЦБС») - </t>
    </r>
    <r>
      <rPr>
        <b/>
        <sz val="13"/>
        <rFont val="Times New Roman"/>
        <family val="1"/>
        <charset val="204"/>
      </rPr>
      <t xml:space="preserve">16682,2 </t>
    </r>
    <r>
      <rPr>
        <sz val="13"/>
        <rFont val="Times New Roman"/>
        <family val="1"/>
        <charset val="204"/>
      </rPr>
      <t>в том числе: заработная плата - 10467,5; начисления на выплаты по оплате труда - 3857,9; услуги связи - 257,4; коммунальные услуги - 750,6; работы, услуги по содержанию имущества - 645,6; прочие работы, услуги - 80,0; прочие расходы - 158,1; увеличение стоимости основных средств - 43,4; увеличение стоимости мат.запасов - 421,7.</t>
    </r>
    <r>
      <rPr>
        <b/>
        <sz val="13"/>
        <rFont val="Times New Roman"/>
        <family val="1"/>
        <charset val="204"/>
      </rPr>
      <t xml:space="preserve">                                                                                                                                                                                                         </t>
    </r>
  </si>
  <si>
    <r>
      <t>2.Мероприятия по поддержки и развитию культуры, искусства и архивного дела - 429,0,</t>
    </r>
    <r>
      <rPr>
        <sz val="13"/>
        <rFont val="Times New Roman"/>
        <family val="1"/>
        <charset val="204"/>
      </rPr>
      <t xml:space="preserve"> в том числе: Бланочная продукция - 4,6; Приобретение книг - 125,2; Открытие сельской модельной библиотеки - 57,9; Подписка - 198,7; Юбилей 70 лет Сапоговской сельской библиотеке - 5,0; Открытие центра достуга "В сети" в Вершино-Биджинской сельской библиотеке - 5,0; Проведение мероприятия "Представь свою любимую книгу" - 5,1; Мероприятие лучший библиотекарь 2018г. - 4,0; Юбилей библиотек - 11,6; Приобретение формуляров - 11,9.                                                                                                                                                                                                                                                 </t>
    </r>
    <r>
      <rPr>
        <b/>
        <sz val="13"/>
        <rFont val="Times New Roman"/>
        <family val="1"/>
        <charset val="204"/>
      </rPr>
      <t xml:space="preserve">3.Компенсация расходов местных бюджетов по оплате труда работников бюджетной сферы на 2018 год - 199,4 (МБ); 7236,6 (РХ). </t>
    </r>
    <r>
      <rPr>
        <sz val="13"/>
        <rFont val="Times New Roman"/>
        <family val="1"/>
        <charset val="204"/>
      </rPr>
      <t xml:space="preserve">                                                                                                                                                                                                        </t>
    </r>
    <r>
      <rPr>
        <b/>
        <sz val="13"/>
        <rFont val="Times New Roman"/>
        <family val="1"/>
        <charset val="204"/>
      </rPr>
      <t>4.Поддержка отрасли культуры - 1,0 (МБ), 3,1 (РХ), 31,0 (РФ)</t>
    </r>
    <r>
      <rPr>
        <sz val="13"/>
        <rFont val="Times New Roman"/>
        <family val="1"/>
        <charset val="204"/>
      </rPr>
      <t xml:space="preserve"> приобретение книг.                  </t>
    </r>
    <r>
      <rPr>
        <b/>
        <sz val="13"/>
        <rFont val="Times New Roman"/>
        <family val="1"/>
        <charset val="204"/>
      </rPr>
      <t xml:space="preserve">                                                                                                            </t>
    </r>
  </si>
  <si>
    <r>
      <rPr>
        <b/>
        <sz val="13"/>
        <rFont val="Times New Roman"/>
        <family val="1"/>
        <charset val="204"/>
      </rPr>
      <t xml:space="preserve">Обеспечение энергоэффективности и энергосбережения на объектах муниципальной собственности </t>
    </r>
    <r>
      <rPr>
        <sz val="13"/>
        <rFont val="Times New Roman"/>
        <family val="1"/>
        <charset val="204"/>
      </rPr>
      <t xml:space="preserve">- 2967,2                                                                                                                                                                                              </t>
    </r>
    <r>
      <rPr>
        <b/>
        <sz val="13"/>
        <rFont val="Times New Roman"/>
        <family val="1"/>
        <charset val="204"/>
      </rPr>
      <t xml:space="preserve">1.Реализация мероприятий республиканской целевой программы "Энергосбережение и повышение энергетической эффективности в Республике Хакасия на 2013-2015 годы и на перспективу до 2020 года", направленных на  энергосбережение и повышение энергетической эффективности - 2674,3 (РХ) </t>
    </r>
    <r>
      <rPr>
        <sz val="13"/>
        <rFont val="Times New Roman"/>
        <family val="1"/>
        <charset val="204"/>
      </rPr>
      <t xml:space="preserve">Выполнены работы по применению на объектах уличного освещения энергосберегающих технологий: ^Расцветовский сельсовет - 874,6; ^Опытненский сельсовет - 314,5; ^Московский сельсовет - 314,5; ^Вершино-Биджинский сельсовет - 314,5; ^Доможаковский сельсовет - 147,2; ^Райковский сельсовет - 124,8; ^Сапоговский сельсовет - 115,9; ^Усть-Бюрский сельсовет - 239,0; ^Чарковский сельсовет - 229,3.                                                                                                                                                                                                                  </t>
    </r>
    <r>
      <rPr>
        <b/>
        <sz val="13"/>
        <rFont val="Times New Roman"/>
        <family val="1"/>
        <charset val="204"/>
      </rPr>
      <t/>
    </r>
  </si>
  <si>
    <r>
      <rPr>
        <b/>
        <sz val="13"/>
        <rFont val="Times New Roman"/>
        <family val="1"/>
        <charset val="204"/>
      </rPr>
      <t>2.Мероприятия, направленные на решение вопросов по организации теплоснабжения в период прохождения отопительного периода - 286,5 (РХ)</t>
    </r>
    <r>
      <rPr>
        <sz val="13"/>
        <rFont val="Times New Roman"/>
        <family val="1"/>
        <charset val="204"/>
      </rPr>
      <t xml:space="preserve"> Погашение кредиторской задолженности 2017 года по формированию аварийного запаса материально-технических ресурсов.                                                                                                                                                                                                            </t>
    </r>
    <r>
      <rPr>
        <b/>
        <sz val="13"/>
        <rFont val="Times New Roman"/>
        <family val="1"/>
        <charset val="204"/>
      </rPr>
      <t>3.Мероприятия, направленные на энергосбережение и повышение энергетической эффективности - 6,4</t>
    </r>
    <r>
      <rPr>
        <sz val="13"/>
        <rFont val="Times New Roman"/>
        <family val="1"/>
        <charset val="204"/>
      </rPr>
      <t xml:space="preserve">   Выполнены работы по применению на объектах уличного освещения энергосберегающих технологий: ^Московский сельсовет - 3,2; ^Вершино-Биджинский сельсовет - 3,2.                                                                                                                                                              </t>
    </r>
  </si>
  <si>
    <r>
      <t xml:space="preserve">Поддержка объектов коммунальной инфраструктуры:                                                                                                                                       1. Строительство и реконструкцию объектов коммунальной инфраструктуры - 237,9 </t>
    </r>
    <r>
      <rPr>
        <sz val="13"/>
        <rFont val="Times New Roman"/>
        <family val="1"/>
        <charset val="204"/>
      </rPr>
      <t xml:space="preserve">                                                           ^Усть-Бюрский с/с - Строительство водоразборной колонки на существующей водопроводной сети.                                       </t>
    </r>
    <r>
      <rPr>
        <b/>
        <sz val="13"/>
        <rFont val="Times New Roman"/>
        <family val="1"/>
        <charset val="204"/>
      </rPr>
      <t>2. Капитальный ремонт объектов коммунальной инфраструктуры - 3129,0</t>
    </r>
    <r>
      <rPr>
        <sz val="13"/>
        <rFont val="Times New Roman"/>
        <family val="1"/>
        <charset val="204"/>
      </rPr>
      <t xml:space="preserve">, в том числе:                                                         ^Чарковский с/с: Капитальный ремонт вспомогательного котельного оборудования котельной а.Чарков - 156,0; Ремонт водонапорной башни а.Чарков - 239,4;                                                                                                                                                                                                                         ^Доможаковский с/с: Замена дымовой трубы центральной котельной а. Доможаков - 299,7; Замена дымососа - 136,0;                                                                                                                                                                                                                    ^Московский с/с: Завершение ремонта станции водоподготовки (установка узла смягчения воды, блоков бактерицидной установки) с. Московское - 197,0;                                                                                                                                                                                                                                                                      ^Весенненский с/с: Ремонт водонапорной башни в с. Весеннее - 500,1; Приобретение насоса ЭЦВ 8-25-100 - 54,0;                                                                                                                                                                                                       ^В-Биджинский с/с: Ремонт вспомогательного котельного оборудования - 197,1; Капитальный ремонт теплосети от котельной до СОШ - 363 метров (головной участок) - 150,0; Утепление теплотрассы от ТК-3 до ДС - 10,0; Ремонт водопровода (устранение порыва) - 45,0; Замена котла в котельной - 614,6; Ремонт теплосети по ул. 30 лет Победы 110 метров - 499,3; Приобретение насоса ЭЦВ 6-6,5-85 - 30,8.                                                                                                                     </t>
    </r>
    <r>
      <rPr>
        <b/>
        <sz val="13"/>
        <rFont val="Times New Roman"/>
        <family val="1"/>
        <charset val="204"/>
      </rPr>
      <t xml:space="preserve">3. Поддержка и развитие систем коммунального комплекса - 7154,5 (РХ) </t>
    </r>
    <r>
      <rPr>
        <sz val="13"/>
        <rFont val="Times New Roman"/>
        <family val="1"/>
        <charset val="204"/>
      </rPr>
      <t xml:space="preserve">                                                                                                                ^Усть-Абаканский поссовет: Капитальный ремонт оборудования ЦТП № 1,2,3 - 2885,16; Капитальный ремонт сетей теплоснабжения - 3459,57; Капитальный ремонт котельной Микроквартал - 295,0; Капитальный ремонт котельной Подгорный квартал - 514,8.                                                                                </t>
    </r>
  </si>
  <si>
    <r>
      <t xml:space="preserve">Строительство и реконструкция, содержание, ремонт, капитальный ремонт автомобильных дорог общего пользования местного значения - </t>
    </r>
    <r>
      <rPr>
        <sz val="13"/>
        <rFont val="Times New Roman"/>
        <family val="1"/>
        <charset val="204"/>
      </rPr>
      <t xml:space="preserve">40094,2, в том числе </t>
    </r>
    <r>
      <rPr>
        <b/>
        <sz val="13"/>
        <rFont val="Times New Roman"/>
        <family val="1"/>
        <charset val="204"/>
      </rPr>
      <t>14231,6 (МБ), 25862,6 (РХ):</t>
    </r>
    <r>
      <rPr>
        <sz val="13"/>
        <rFont val="Times New Roman"/>
        <family val="1"/>
        <charset val="204"/>
      </rPr>
      <t xml:space="preserve"> из них                                                                                                                                      </t>
    </r>
    <r>
      <rPr>
        <b/>
        <sz val="13"/>
        <rFont val="Times New Roman"/>
        <family val="1"/>
        <charset val="204"/>
      </rPr>
      <t>1. Мероприятия по обеспечению сохранности существующей сети автомобильных дорог общего пользования местного значения - 6097,8</t>
    </r>
    <r>
      <rPr>
        <sz val="13"/>
        <rFont val="Times New Roman"/>
        <family val="1"/>
        <charset val="204"/>
      </rPr>
      <t xml:space="preserve">, в том числе:                                                                                                                                    ^Ремонт и установка дорожных знаков на дорогах общего пользования местного значения расположенных вне границ населенных пунктов в границах Усть-Абаканского района – 400,0 (КтЗ 2017г.);                                                                                                            ^Зимнее содержание дорог «Чарков - Ах-Хол - Майский» «Подьезд к а.Бейка» - 305,4;                                                                             ^Ремонт дороги «а.Чарков - а.Ах-Хол - п.Майский» и ремонт моста через реку Бейка - 2290,3;                                                     ^Ремонт дороги подъезд к а.Бейка - 584,4;                                                                                                                                               ^Ремонт дороги «с.Зеленое - д.Заря» - 1689,9;                                                                                                                                                           ^Ремонт моста «Подъезд к п.Ильича» 827,8.                                                                                                                                                                                   </t>
    </r>
    <r>
      <rPr>
        <b/>
        <sz val="13"/>
        <rFont val="Times New Roman"/>
        <family val="1"/>
        <charset val="204"/>
      </rPr>
      <t>2.Капитальный ремонт, ремонт автомобильных дорог общего пользования местного значения городских округов и поселений, малых и отдаленных сел Республики - 25862,6 (РХ)</t>
    </r>
    <r>
      <rPr>
        <sz val="13"/>
        <rFont val="Times New Roman"/>
        <family val="1"/>
        <charset val="204"/>
      </rPr>
      <t xml:space="preserve">, в том числе:                                                           ^Калининский сельсовет - 25363,1, из них: (с.Калинино ремонт ул.М.Жукова - 6965,0 (КтЗ 2017г); д.Чапаево ремонт ул.Мира, ул.Тихая, пер.Тихий, ул.Шолохова - 2000,0 (КтЗ 2017г.); с.Калинино ремонт ул.Маршала Жукова, ул.Ленина - 11398,1, д.Чапаево ул.Кирова - 5000,0).                                                                                                                                                                                                           ^Расцветовский сельсовет - 499,550 (п.Тепличный ремонт ул.Ленина, ул.Солнечная).                                                                                                                                      </t>
    </r>
    <r>
      <rPr>
        <sz val="13"/>
        <color rgb="FFFF0000"/>
        <rFont val="Times New Roman"/>
        <family val="1"/>
        <charset val="204"/>
      </rPr>
      <t xml:space="preserve"> </t>
    </r>
    <r>
      <rPr>
        <sz val="13"/>
        <rFont val="Times New Roman"/>
        <family val="1"/>
        <charset val="204"/>
      </rPr>
      <t xml:space="preserve">                                                                   </t>
    </r>
    <r>
      <rPr>
        <b/>
        <sz val="13"/>
        <rFont val="Times New Roman"/>
        <family val="1"/>
        <charset val="204"/>
      </rPr>
      <t/>
    </r>
  </si>
  <si>
    <r>
      <t xml:space="preserve">3.Содержание, капитальный ремонт и строительство дорог общего пользования, в том числе разработка проектно-сметной документации - 8133,8, </t>
    </r>
    <r>
      <rPr>
        <sz val="13"/>
        <rFont val="Times New Roman"/>
        <family val="1"/>
        <charset val="204"/>
      </rPr>
      <t xml:space="preserve">в том числе:                                                                                                                                                                                      ^Расцветовский сельсовет - 2899,9, из них: (п.Расцвет ул.Садовая, ул.Микроквартал, ул.Школьная; п.Тепличный ул.Ленина, ул.Солнечная; ямочный ремонт ул.Ленина-ул.Полевая);                                                                
^Усть-Абаканский поссовет - 5000,0, из них: (ул.Щорса; ул.Калинина; ул.Горная, ул.Некрасова, ул.Подгорный квартал; ул.Пионерская и тротурная дорожка к МБДОУ ДС "Солнышко"; ул.Октябрьская; ул.Добровольского ул.Партизанская);                                                                                                                                       ^Доможаковский сельсовет - 233,9, из них: ул.Набережная.   </t>
    </r>
  </si>
  <si>
    <r>
      <t xml:space="preserve">1.Осуществление государственных полномочий по организации и осуществлению деятельности по опеке и попечительству - 5021,0 (РХ): </t>
    </r>
    <r>
      <rPr>
        <sz val="13"/>
        <rFont val="Times New Roman"/>
        <family val="1"/>
        <charset val="204"/>
      </rPr>
      <t xml:space="preserve">субсидии на выполнения муниципального задания: на оплату труда - 3945,3; услуги связи - 145,1; коммунальные услуги - 24,3; аренда - 558,4; услуги по содержанию имущества - 48,8; прочие услуги - 83,3; прочие расходы - 15,4; приобретение материальных запасов - 200,4.                                                                                                                                                                                                                                                                                                                                                                                    </t>
    </r>
    <r>
      <rPr>
        <b/>
        <sz val="13"/>
        <rFont val="Times New Roman"/>
        <family val="1"/>
        <charset val="204"/>
      </rPr>
      <t>2.Предоставление ежемесячных денежных  выплат на содержание детей-сирот и детей, оставшихся без попечения родителей в семье опекуна и приёмной семье, а также вознаграждение, причитающееся приёмному родителю - 45062,8 (РХ),</t>
    </r>
    <r>
      <rPr>
        <sz val="13"/>
        <rFont val="Times New Roman"/>
        <family val="1"/>
        <charset val="204"/>
      </rPr>
      <t xml:space="preserve"> в том числе: Опекунское пособие 263 реб. - 27270,1; вознаграждение приемным семьям 66 чел. - 17792,7                                                                                                                            </t>
    </r>
    <r>
      <rPr>
        <b/>
        <sz val="13"/>
        <rFont val="Times New Roman"/>
        <family val="1"/>
        <charset val="204"/>
      </rPr>
      <t xml:space="preserve">3.Предоставление жилых помещений детям-сиротам и детям, оставшимся безе попечения родителей, лицам из их числа по договорам найма специализированных жилых помещений - </t>
    </r>
    <r>
      <rPr>
        <sz val="13"/>
        <rFont val="Times New Roman"/>
        <family val="1"/>
        <charset val="204"/>
      </rPr>
      <t xml:space="preserve">12950,4, в том числе:                                                ^Оплата за 6 квартир приобретенные в 2017г. (КтЗ - 5760,4) и 1 квартиру в 2018г. - </t>
    </r>
    <r>
      <rPr>
        <b/>
        <sz val="13"/>
        <rFont val="Times New Roman"/>
        <family val="1"/>
        <charset val="204"/>
      </rPr>
      <t>6904,2 (РХ);</t>
    </r>
    <r>
      <rPr>
        <sz val="13"/>
        <rFont val="Times New Roman"/>
        <family val="1"/>
        <charset val="204"/>
      </rPr>
      <t xml:space="preserve">                                                                                                                               ^Приобретение 5 квартир в 2018г. - 6046,2, в т.ч. </t>
    </r>
    <r>
      <rPr>
        <b/>
        <sz val="13"/>
        <rFont val="Times New Roman"/>
        <family val="1"/>
        <charset val="204"/>
      </rPr>
      <t>544,2 (РХ), 5502,0 (РФ).</t>
    </r>
    <r>
      <rPr>
        <sz val="13"/>
        <rFont val="Times New Roman"/>
        <family val="1"/>
        <charset val="204"/>
      </rPr>
      <t xml:space="preserve">   </t>
    </r>
    <r>
      <rPr>
        <b/>
        <sz val="12"/>
        <rFont val="Times New Roman"/>
        <family val="1"/>
        <charset val="204"/>
      </rPr>
      <t/>
    </r>
  </si>
  <si>
    <t>Наименование</t>
  </si>
  <si>
    <t>муниципальной программы,</t>
  </si>
  <si>
    <t>подпрограммы</t>
  </si>
  <si>
    <t>Источники</t>
  </si>
  <si>
    <t>финансирования</t>
  </si>
  <si>
    <t>Оценка использования финансовых средств</t>
  </si>
  <si>
    <t>Степень</t>
  </si>
  <si>
    <t>достижения запланированного уровня затрат</t>
  </si>
  <si>
    <t>(% выполнения)</t>
  </si>
  <si>
    <t>объем финансирования, запланированный программой</t>
  </si>
  <si>
    <t>на 2018 год,</t>
  </si>
  <si>
    <t>тыс. рублей</t>
  </si>
  <si>
    <t>фактически освоенный объем финансирования программы за 2018 год, тыс. рублей</t>
  </si>
  <si>
    <t>Муниципальная программа «Развитие агропромышленного комплекса Усть-Абаканского района и социальной сферы на селе (2014 - 2020 годы)»</t>
  </si>
  <si>
    <t>федеральный бюджет</t>
  </si>
  <si>
    <t xml:space="preserve">республиканский бюджет </t>
  </si>
  <si>
    <t>районный бюджет</t>
  </si>
  <si>
    <t>Муниципальная программа «Развитие  образования  в Усть-Абаканском районе (2014-2020 годы)»</t>
  </si>
  <si>
    <t>3.1.</t>
  </si>
  <si>
    <t>3.2.</t>
  </si>
  <si>
    <t>3.3.</t>
  </si>
  <si>
    <t>5.1.</t>
  </si>
  <si>
    <t>5.2.</t>
  </si>
  <si>
    <t>5.3.</t>
  </si>
  <si>
    <t>5.4.</t>
  </si>
  <si>
    <t>5.5.</t>
  </si>
  <si>
    <t>7.4.</t>
  </si>
  <si>
    <t>Муниципальная программа «Обеспечение общественного порядка и противодействие преступности в Усть-Абаканском районе (2014-2020 годы)»</t>
  </si>
  <si>
    <t>10.1.</t>
  </si>
  <si>
    <t>10.2.</t>
  </si>
  <si>
    <t>Подпрограмма «Повышение безопасности дорожного движения»</t>
  </si>
  <si>
    <t>10.3.</t>
  </si>
  <si>
    <t>10.4.</t>
  </si>
  <si>
    <t>Подпрограмма «Дорожное хозяйство»</t>
  </si>
  <si>
    <t>Муниципальная программа «Жилище (2014 – 2020 годы)»</t>
  </si>
  <si>
    <t>Муниципальная программа «Комплексная программа  модернизации и реформирования жилищно-коммунального хозяйства в Усть-Абаканском районе (2014 – 2020 годы)»</t>
  </si>
</sst>
</file>

<file path=xl/styles.xml><?xml version="1.0" encoding="utf-8"?>
<styleSheet xmlns="http://schemas.openxmlformats.org/spreadsheetml/2006/main">
  <numFmts count="2">
    <numFmt numFmtId="164" formatCode="0.0"/>
    <numFmt numFmtId="165" formatCode="#,##0.0"/>
  </numFmts>
  <fonts count="25">
    <font>
      <sz val="11"/>
      <color theme="1"/>
      <name val="Calibri"/>
      <family val="2"/>
      <charset val="204"/>
      <scheme val="minor"/>
    </font>
    <font>
      <sz val="11"/>
      <color theme="1"/>
      <name val="Calibri"/>
      <family val="2"/>
      <charset val="204"/>
      <scheme val="minor"/>
    </font>
    <font>
      <b/>
      <sz val="13"/>
      <color theme="1"/>
      <name val="Times New Roman"/>
      <family val="1"/>
      <charset val="204"/>
    </font>
    <font>
      <sz val="13"/>
      <color theme="1"/>
      <name val="Times New Roman"/>
      <family val="1"/>
      <charset val="204"/>
    </font>
    <font>
      <sz val="13"/>
      <name val="Times New Roman"/>
      <family val="1"/>
      <charset val="204"/>
    </font>
    <font>
      <b/>
      <sz val="13"/>
      <name val="Times New Roman"/>
      <family val="1"/>
      <charset val="204"/>
    </font>
    <font>
      <sz val="13"/>
      <color indexed="8"/>
      <name val="Times New Roman"/>
      <family val="1"/>
      <charset val="204"/>
    </font>
    <font>
      <b/>
      <sz val="13"/>
      <color indexed="8"/>
      <name val="Times New Roman"/>
      <family val="1"/>
      <charset val="204"/>
    </font>
    <font>
      <b/>
      <sz val="13"/>
      <color rgb="FF000000"/>
      <name val="Times New Roman"/>
      <family val="1"/>
      <charset val="204"/>
    </font>
    <font>
      <sz val="13"/>
      <color rgb="FF000000"/>
      <name val="Times New Roman"/>
      <family val="1"/>
      <charset val="204"/>
    </font>
    <font>
      <sz val="12"/>
      <color theme="1"/>
      <name val="Times New Roman"/>
      <family val="1"/>
      <charset val="204"/>
    </font>
    <font>
      <sz val="14"/>
      <color theme="1"/>
      <name val="Times New Roman"/>
      <family val="1"/>
      <charset val="204"/>
    </font>
    <font>
      <b/>
      <sz val="14"/>
      <color theme="1"/>
      <name val="Times New Roman"/>
      <family val="1"/>
      <charset val="204"/>
    </font>
    <font>
      <b/>
      <sz val="12"/>
      <name val="Times New Roman"/>
      <family val="1"/>
      <charset val="204"/>
    </font>
    <font>
      <b/>
      <sz val="12"/>
      <color theme="1"/>
      <name val="Times New Roman"/>
      <family val="1"/>
      <charset val="204"/>
    </font>
    <font>
      <b/>
      <i/>
      <sz val="12"/>
      <color theme="1"/>
      <name val="Times New Roman"/>
      <family val="1"/>
      <charset val="204"/>
    </font>
    <font>
      <b/>
      <u/>
      <sz val="12"/>
      <color theme="1"/>
      <name val="Times New Roman"/>
      <family val="1"/>
      <charset val="204"/>
    </font>
    <font>
      <sz val="16"/>
      <color theme="1"/>
      <name val="Times New Roman"/>
      <family val="1"/>
      <charset val="204"/>
    </font>
    <font>
      <b/>
      <sz val="16"/>
      <color theme="1"/>
      <name val="Times New Roman"/>
      <family val="1"/>
      <charset val="204"/>
    </font>
    <font>
      <sz val="13"/>
      <color rgb="FFFF0000"/>
      <name val="Times New Roman"/>
      <family val="1"/>
      <charset val="204"/>
    </font>
    <font>
      <i/>
      <sz val="13"/>
      <name val="Times New Roman"/>
      <family val="1"/>
      <charset val="204"/>
    </font>
    <font>
      <b/>
      <sz val="13"/>
      <color rgb="FFFF0000"/>
      <name val="Times New Roman"/>
      <family val="1"/>
      <charset val="204"/>
    </font>
    <font>
      <b/>
      <sz val="8"/>
      <color theme="1"/>
      <name val="Times New Roman"/>
      <family val="1"/>
      <charset val="204"/>
    </font>
    <font>
      <b/>
      <sz val="20"/>
      <color theme="1"/>
      <name val="Times New Roman"/>
      <family val="1"/>
      <charset val="204"/>
    </font>
    <font>
      <sz val="10"/>
      <color theme="1"/>
      <name val="Times New Roman"/>
      <family val="1"/>
      <charset val="204"/>
    </font>
  </fonts>
  <fills count="2">
    <fill>
      <patternFill patternType="none"/>
    </fill>
    <fill>
      <patternFill patternType="gray125"/>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top style="medium">
        <color rgb="FF000000"/>
      </top>
      <bottom/>
      <diagonal/>
    </border>
    <border>
      <left style="medium">
        <color rgb="FF000000"/>
      </left>
      <right/>
      <top/>
      <bottom style="medium">
        <color indexed="64"/>
      </bottom>
      <diagonal/>
    </border>
    <border>
      <left style="medium">
        <color rgb="FF000000"/>
      </left>
      <right style="medium">
        <color rgb="FF000000"/>
      </right>
      <top style="medium">
        <color indexed="64"/>
      </top>
      <bottom/>
      <diagonal/>
    </border>
  </borders>
  <cellStyleXfs count="2">
    <xf numFmtId="0" fontId="0" fillId="0" borderId="0"/>
    <xf numFmtId="9" fontId="1" fillId="0" borderId="0" applyFont="0" applyFill="0" applyBorder="0" applyAlignment="0" applyProtection="0"/>
  </cellStyleXfs>
  <cellXfs count="252">
    <xf numFmtId="0" fontId="0" fillId="0" borderId="0" xfId="0"/>
    <xf numFmtId="0" fontId="3" fillId="0" borderId="0" xfId="0" applyFont="1" applyFill="1"/>
    <xf numFmtId="0" fontId="3" fillId="0" borderId="0" xfId="0" applyFont="1" applyFill="1" applyAlignment="1">
      <alignment horizontal="center" wrapText="1"/>
    </xf>
    <xf numFmtId="0" fontId="3" fillId="0" borderId="0" xfId="0" applyFont="1" applyFill="1" applyAlignment="1">
      <alignment wrapText="1"/>
    </xf>
    <xf numFmtId="164" fontId="4" fillId="0" borderId="1" xfId="0" applyNumberFormat="1" applyFont="1" applyFill="1" applyBorder="1" applyAlignment="1">
      <alignment vertical="top"/>
    </xf>
    <xf numFmtId="164" fontId="3" fillId="0" borderId="1" xfId="0" applyNumberFormat="1" applyFont="1" applyFill="1" applyBorder="1" applyAlignment="1">
      <alignment horizontal="left" vertical="top"/>
    </xf>
    <xf numFmtId="0" fontId="3" fillId="0" borderId="0" xfId="0" applyNumberFormat="1" applyFont="1" applyFill="1" applyAlignment="1">
      <alignment wrapText="1"/>
    </xf>
    <xf numFmtId="0" fontId="10" fillId="0" borderId="0" xfId="0" applyFont="1" applyFill="1" applyBorder="1" applyAlignment="1">
      <alignment vertical="top" wrapText="1"/>
    </xf>
    <xf numFmtId="164" fontId="3" fillId="0" borderId="0" xfId="0" applyNumberFormat="1" applyFont="1" applyFill="1" applyBorder="1" applyAlignment="1">
      <alignment vertical="top"/>
    </xf>
    <xf numFmtId="164" fontId="2" fillId="0" borderId="0" xfId="0" applyNumberFormat="1" applyFont="1" applyFill="1" applyBorder="1" applyAlignment="1">
      <alignment horizontal="left" vertical="top" wrapText="1"/>
    </xf>
    <xf numFmtId="0" fontId="11" fillId="0" borderId="0" xfId="0" applyFont="1" applyFill="1"/>
    <xf numFmtId="165" fontId="3" fillId="0" borderId="0" xfId="0" applyNumberFormat="1" applyFont="1" applyFill="1" applyAlignment="1">
      <alignment horizontal="right" vertical="top" wrapText="1"/>
    </xf>
    <xf numFmtId="165" fontId="2" fillId="0" borderId="0" xfId="0" applyNumberFormat="1" applyFont="1" applyFill="1" applyAlignment="1">
      <alignment horizontal="right" vertical="top"/>
    </xf>
    <xf numFmtId="165" fontId="2" fillId="0" borderId="0" xfId="0" applyNumberFormat="1" applyFont="1" applyFill="1" applyBorder="1" applyAlignment="1">
      <alignment horizontal="right" vertical="top"/>
    </xf>
    <xf numFmtId="165" fontId="11" fillId="0" borderId="0" xfId="0" applyNumberFormat="1" applyFont="1" applyFill="1" applyAlignment="1">
      <alignment horizontal="right" vertical="top"/>
    </xf>
    <xf numFmtId="165" fontId="3" fillId="0" borderId="0" xfId="0" applyNumberFormat="1" applyFont="1" applyFill="1" applyAlignment="1">
      <alignment horizontal="right" vertical="top"/>
    </xf>
    <xf numFmtId="164" fontId="3" fillId="0" borderId="0" xfId="0" applyNumberFormat="1" applyFont="1" applyFill="1" applyAlignment="1">
      <alignment horizontal="right" vertical="top" wrapText="1"/>
    </xf>
    <xf numFmtId="164" fontId="2" fillId="0" borderId="0" xfId="0" applyNumberFormat="1" applyFont="1" applyFill="1" applyBorder="1" applyAlignment="1">
      <alignment horizontal="right" vertical="top"/>
    </xf>
    <xf numFmtId="1" fontId="2" fillId="0" borderId="0" xfId="0" applyNumberFormat="1" applyFont="1" applyFill="1" applyBorder="1" applyAlignment="1">
      <alignment horizontal="right" vertical="top"/>
    </xf>
    <xf numFmtId="164" fontId="12" fillId="0" borderId="0" xfId="0" applyNumberFormat="1" applyFont="1" applyFill="1" applyBorder="1" applyAlignment="1">
      <alignment horizontal="right" vertical="top"/>
    </xf>
    <xf numFmtId="1" fontId="12" fillId="0" borderId="0" xfId="0" applyNumberFormat="1" applyFont="1" applyFill="1" applyBorder="1" applyAlignment="1">
      <alignment horizontal="right" vertical="top"/>
    </xf>
    <xf numFmtId="164" fontId="11" fillId="0" borderId="0" xfId="0" applyNumberFormat="1" applyFont="1" applyFill="1" applyAlignment="1">
      <alignment horizontal="right" vertical="top"/>
    </xf>
    <xf numFmtId="164" fontId="3" fillId="0" borderId="0" xfId="0" applyNumberFormat="1" applyFont="1" applyFill="1" applyAlignment="1">
      <alignment horizontal="right" vertical="top"/>
    </xf>
    <xf numFmtId="164" fontId="2" fillId="0" borderId="0" xfId="0" applyNumberFormat="1" applyFont="1" applyFill="1" applyAlignment="1">
      <alignment horizontal="right" vertical="top" wrapText="1"/>
    </xf>
    <xf numFmtId="164" fontId="12" fillId="0" borderId="0" xfId="0" applyNumberFormat="1" applyFont="1" applyFill="1" applyAlignment="1">
      <alignment horizontal="right" vertical="top"/>
    </xf>
    <xf numFmtId="164" fontId="2" fillId="0" borderId="0" xfId="0" applyNumberFormat="1" applyFont="1" applyFill="1" applyAlignment="1">
      <alignment horizontal="right" vertical="top"/>
    </xf>
    <xf numFmtId="165" fontId="2" fillId="0" borderId="0" xfId="0" applyNumberFormat="1" applyFont="1" applyFill="1" applyAlignment="1">
      <alignment horizontal="right" vertical="top" wrapText="1"/>
    </xf>
    <xf numFmtId="165" fontId="12" fillId="0" borderId="0" xfId="0" applyNumberFormat="1" applyFont="1" applyFill="1" applyAlignment="1">
      <alignment horizontal="right" vertical="top"/>
    </xf>
    <xf numFmtId="0" fontId="3" fillId="0" borderId="0" xfId="0" applyNumberFormat="1" applyFont="1" applyFill="1" applyAlignment="1">
      <alignment vertical="top" shrinkToFit="1"/>
    </xf>
    <xf numFmtId="165" fontId="2" fillId="0" borderId="6" xfId="0" applyNumberFormat="1" applyFont="1" applyFill="1" applyBorder="1" applyAlignment="1">
      <alignment horizontal="center" vertical="center" wrapText="1"/>
    </xf>
    <xf numFmtId="164" fontId="2" fillId="0" borderId="6" xfId="0" applyNumberFormat="1" applyFont="1" applyFill="1" applyBorder="1" applyAlignment="1">
      <alignment horizontal="center" vertical="center" wrapText="1"/>
    </xf>
    <xf numFmtId="4" fontId="2" fillId="0" borderId="0" xfId="0" applyNumberFormat="1" applyFont="1" applyFill="1" applyBorder="1" applyAlignment="1">
      <alignment horizontal="right" vertical="top"/>
    </xf>
    <xf numFmtId="0" fontId="3" fillId="0" borderId="0" xfId="0" applyFont="1" applyFill="1" applyAlignment="1">
      <alignment horizontal="center" vertical="center"/>
    </xf>
    <xf numFmtId="0" fontId="3" fillId="0" borderId="0" xfId="0" applyNumberFormat="1" applyFont="1" applyFill="1"/>
    <xf numFmtId="164" fontId="3" fillId="0" borderId="5" xfId="0" applyNumberFormat="1" applyFont="1" applyFill="1" applyBorder="1" applyAlignment="1">
      <alignment vertical="top"/>
    </xf>
    <xf numFmtId="164" fontId="2" fillId="0" borderId="0" xfId="0" applyNumberFormat="1" applyFont="1" applyFill="1" applyAlignment="1">
      <alignment horizontal="center" vertical="top" wrapText="1"/>
    </xf>
    <xf numFmtId="164" fontId="2" fillId="0" borderId="0" xfId="0" applyNumberFormat="1" applyFont="1" applyFill="1" applyAlignment="1">
      <alignment horizontal="center" vertical="top"/>
    </xf>
    <xf numFmtId="164" fontId="2" fillId="0" borderId="0" xfId="0" applyNumberFormat="1" applyFont="1" applyFill="1" applyBorder="1" applyAlignment="1">
      <alignment horizontal="center" vertical="top"/>
    </xf>
    <xf numFmtId="164" fontId="3" fillId="0" borderId="6" xfId="0" applyNumberFormat="1" applyFont="1" applyFill="1" applyBorder="1" applyAlignment="1">
      <alignment horizontal="left" vertical="top"/>
    </xf>
    <xf numFmtId="165" fontId="4" fillId="0" borderId="5" xfId="0" applyNumberFormat="1" applyFont="1" applyFill="1" applyBorder="1" applyAlignment="1">
      <alignment horizontal="right" vertical="top"/>
    </xf>
    <xf numFmtId="0" fontId="6" fillId="0" borderId="7" xfId="0" applyFont="1" applyFill="1" applyBorder="1" applyAlignment="1">
      <alignment vertical="top" wrapText="1"/>
    </xf>
    <xf numFmtId="165" fontId="4" fillId="0" borderId="0" xfId="0" applyNumberFormat="1" applyFont="1" applyFill="1" applyBorder="1" applyAlignment="1">
      <alignment horizontal="right" vertical="top"/>
    </xf>
    <xf numFmtId="165" fontId="5" fillId="0" borderId="5" xfId="0" applyNumberFormat="1" applyFont="1" applyFill="1" applyBorder="1" applyAlignment="1">
      <alignment horizontal="right" vertical="top"/>
    </xf>
    <xf numFmtId="0" fontId="6" fillId="0" borderId="2" xfId="0" applyFont="1" applyFill="1" applyBorder="1" applyAlignment="1">
      <alignment vertical="top" wrapText="1"/>
    </xf>
    <xf numFmtId="165" fontId="4" fillId="0" borderId="1" xfId="0" applyNumberFormat="1" applyFont="1" applyFill="1" applyBorder="1" applyAlignment="1">
      <alignment horizontal="right" vertical="top"/>
    </xf>
    <xf numFmtId="165" fontId="5" fillId="0" borderId="1" xfId="0" applyNumberFormat="1" applyFont="1" applyFill="1" applyBorder="1" applyAlignment="1">
      <alignment horizontal="right" vertical="top"/>
    </xf>
    <xf numFmtId="165" fontId="2" fillId="0" borderId="5" xfId="0" applyNumberFormat="1" applyFont="1" applyFill="1" applyBorder="1" applyAlignment="1">
      <alignment horizontal="right" vertical="top"/>
    </xf>
    <xf numFmtId="164" fontId="3" fillId="0" borderId="1" xfId="0" applyNumberFormat="1" applyFont="1" applyFill="1" applyBorder="1" applyAlignment="1">
      <alignment vertical="top" wrapText="1"/>
    </xf>
    <xf numFmtId="164" fontId="3" fillId="0" borderId="5" xfId="0" applyNumberFormat="1" applyFont="1" applyFill="1" applyBorder="1" applyAlignment="1">
      <alignment vertical="top" wrapText="1"/>
    </xf>
    <xf numFmtId="0" fontId="6" fillId="0" borderId="5" xfId="0" applyFont="1" applyFill="1" applyBorder="1" applyAlignment="1">
      <alignment horizontal="left" vertical="top" wrapText="1"/>
    </xf>
    <xf numFmtId="165" fontId="9" fillId="0" borderId="5" xfId="0" applyNumberFormat="1" applyFont="1" applyFill="1" applyBorder="1" applyAlignment="1">
      <alignment horizontal="right" vertical="top"/>
    </xf>
    <xf numFmtId="0" fontId="6" fillId="0" borderId="1" xfId="0" applyFont="1" applyFill="1" applyBorder="1" applyAlignment="1">
      <alignment vertical="top" wrapText="1"/>
    </xf>
    <xf numFmtId="49" fontId="3" fillId="0" borderId="1" xfId="0" applyNumberFormat="1" applyFont="1" applyFill="1" applyBorder="1" applyAlignment="1">
      <alignment vertical="top" wrapText="1"/>
    </xf>
    <xf numFmtId="0" fontId="6" fillId="0" borderId="3" xfId="0" applyFont="1" applyFill="1" applyBorder="1" applyAlignment="1">
      <alignment vertical="top" wrapText="1"/>
    </xf>
    <xf numFmtId="165" fontId="3" fillId="0" borderId="1" xfId="0" applyNumberFormat="1" applyFont="1" applyFill="1" applyBorder="1" applyAlignment="1">
      <alignment horizontal="right" vertical="top"/>
    </xf>
    <xf numFmtId="165" fontId="2" fillId="0" borderId="1" xfId="0" applyNumberFormat="1" applyFont="1" applyFill="1" applyBorder="1" applyAlignment="1">
      <alignment horizontal="right" vertical="top"/>
    </xf>
    <xf numFmtId="164" fontId="4" fillId="0" borderId="5" xfId="0" applyNumberFormat="1" applyFont="1" applyFill="1" applyBorder="1" applyAlignment="1">
      <alignment vertical="top" wrapText="1"/>
    </xf>
    <xf numFmtId="165" fontId="4" fillId="0" borderId="5" xfId="0" applyNumberFormat="1" applyFont="1" applyFill="1" applyBorder="1" applyAlignment="1">
      <alignment vertical="top"/>
    </xf>
    <xf numFmtId="165" fontId="5" fillId="0" borderId="5" xfId="0" applyNumberFormat="1" applyFont="1" applyFill="1" applyBorder="1" applyAlignment="1">
      <alignment vertical="top"/>
    </xf>
    <xf numFmtId="164" fontId="4" fillId="0" borderId="8" xfId="0" applyNumberFormat="1" applyFont="1" applyFill="1" applyBorder="1" applyAlignment="1">
      <alignment vertical="top" wrapText="1"/>
    </xf>
    <xf numFmtId="165" fontId="4" fillId="0" borderId="8" xfId="0" applyNumberFormat="1" applyFont="1" applyFill="1" applyBorder="1" applyAlignment="1">
      <alignment vertical="top"/>
    </xf>
    <xf numFmtId="165" fontId="5" fillId="0" borderId="8" xfId="0" applyNumberFormat="1" applyFont="1" applyFill="1" applyBorder="1" applyAlignment="1">
      <alignment vertical="top"/>
    </xf>
    <xf numFmtId="164" fontId="4" fillId="0" borderId="6" xfId="0" applyNumberFormat="1" applyFont="1" applyFill="1" applyBorder="1" applyAlignment="1">
      <alignment vertical="top" wrapText="1"/>
    </xf>
    <xf numFmtId="165" fontId="4" fillId="0" borderId="6" xfId="0" applyNumberFormat="1" applyFont="1" applyFill="1" applyBorder="1" applyAlignment="1">
      <alignment vertical="top"/>
    </xf>
    <xf numFmtId="165" fontId="5" fillId="0" borderId="6" xfId="0" applyNumberFormat="1" applyFont="1" applyFill="1" applyBorder="1" applyAlignment="1">
      <alignment vertical="top"/>
    </xf>
    <xf numFmtId="165" fontId="3" fillId="0" borderId="5" xfId="0" applyNumberFormat="1" applyFont="1" applyFill="1" applyBorder="1" applyAlignment="1">
      <alignment horizontal="right" vertical="top"/>
    </xf>
    <xf numFmtId="165" fontId="3" fillId="0" borderId="4" xfId="0" applyNumberFormat="1" applyFont="1" applyFill="1" applyBorder="1" applyAlignment="1">
      <alignment horizontal="right" vertical="top"/>
    </xf>
    <xf numFmtId="0" fontId="4" fillId="0" borderId="5" xfId="0" applyFont="1" applyFill="1" applyBorder="1" applyAlignment="1">
      <alignment vertical="top" wrapText="1"/>
    </xf>
    <xf numFmtId="0" fontId="3" fillId="0" borderId="1" xfId="0" applyFont="1" applyFill="1" applyBorder="1" applyAlignment="1">
      <alignment vertical="top" wrapText="1"/>
    </xf>
    <xf numFmtId="0" fontId="9" fillId="0" borderId="2" xfId="0" applyFont="1" applyFill="1" applyBorder="1" applyAlignment="1">
      <alignment vertical="top" wrapText="1"/>
    </xf>
    <xf numFmtId="0" fontId="7" fillId="0" borderId="2" xfId="0" applyFont="1" applyFill="1" applyBorder="1" applyAlignment="1">
      <alignment horizontal="left" vertical="top" wrapText="1"/>
    </xf>
    <xf numFmtId="49" fontId="3" fillId="0" borderId="1" xfId="0" applyNumberFormat="1" applyFont="1" applyFill="1" applyBorder="1" applyAlignment="1">
      <alignment horizontal="left" vertical="top"/>
    </xf>
    <xf numFmtId="164" fontId="3"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wrapText="1"/>
    </xf>
    <xf numFmtId="164" fontId="3" fillId="0" borderId="5" xfId="0" applyNumberFormat="1" applyFont="1" applyFill="1" applyBorder="1" applyAlignment="1">
      <alignment horizontal="left" vertical="top" wrapText="1"/>
    </xf>
    <xf numFmtId="0" fontId="6" fillId="0" borderId="5" xfId="0" applyFont="1" applyFill="1" applyBorder="1" applyAlignment="1">
      <alignment vertical="top" wrapText="1"/>
    </xf>
    <xf numFmtId="165" fontId="3" fillId="0" borderId="8" xfId="0" applyNumberFormat="1" applyFont="1" applyFill="1" applyBorder="1" applyAlignment="1">
      <alignment horizontal="right" vertical="top"/>
    </xf>
    <xf numFmtId="165" fontId="2" fillId="0" borderId="8" xfId="0" applyNumberFormat="1" applyFont="1" applyFill="1" applyBorder="1" applyAlignment="1">
      <alignment horizontal="right" vertical="top"/>
    </xf>
    <xf numFmtId="164" fontId="3" fillId="0" borderId="6" xfId="0" applyNumberFormat="1" applyFont="1" applyFill="1" applyBorder="1" applyAlignment="1">
      <alignment vertical="top" wrapText="1"/>
    </xf>
    <xf numFmtId="165" fontId="3" fillId="0" borderId="6" xfId="0" applyNumberFormat="1" applyFont="1" applyFill="1" applyBorder="1" applyAlignment="1">
      <alignment horizontal="right" vertical="top"/>
    </xf>
    <xf numFmtId="0" fontId="6" fillId="0" borderId="9" xfId="0" applyFont="1" applyFill="1" applyBorder="1" applyAlignment="1">
      <alignment horizontal="left" vertical="top" wrapText="1"/>
    </xf>
    <xf numFmtId="164" fontId="5" fillId="0" borderId="1" xfId="0" applyNumberFormat="1" applyFont="1" applyFill="1" applyBorder="1" applyAlignment="1">
      <alignment vertical="top" wrapText="1"/>
    </xf>
    <xf numFmtId="9" fontId="3" fillId="0" borderId="5" xfId="1" applyFont="1" applyFill="1" applyBorder="1" applyAlignment="1">
      <alignment vertical="top"/>
    </xf>
    <xf numFmtId="9" fontId="7" fillId="0" borderId="5" xfId="1" applyFont="1" applyFill="1" applyBorder="1" applyAlignment="1">
      <alignment horizontal="left" vertical="top" wrapText="1"/>
    </xf>
    <xf numFmtId="165" fontId="5" fillId="0" borderId="5" xfId="1" applyNumberFormat="1" applyFont="1" applyFill="1" applyBorder="1" applyAlignment="1">
      <alignment horizontal="right" vertical="top"/>
    </xf>
    <xf numFmtId="165" fontId="2" fillId="0" borderId="5" xfId="1" applyNumberFormat="1" applyFont="1" applyFill="1" applyBorder="1" applyAlignment="1">
      <alignment horizontal="right" vertical="top"/>
    </xf>
    <xf numFmtId="0" fontId="7" fillId="0" borderId="1" xfId="0" applyFont="1" applyFill="1" applyBorder="1" applyAlignment="1">
      <alignment vertical="top" wrapText="1"/>
    </xf>
    <xf numFmtId="164" fontId="5" fillId="0" borderId="5" xfId="0" applyNumberFormat="1" applyFont="1" applyFill="1" applyBorder="1" applyAlignment="1">
      <alignment vertical="top" wrapText="1"/>
    </xf>
    <xf numFmtId="164" fontId="7" fillId="0" borderId="2" xfId="0" applyNumberFormat="1" applyFont="1" applyFill="1" applyBorder="1" applyAlignment="1">
      <alignment vertical="top" wrapText="1"/>
    </xf>
    <xf numFmtId="0" fontId="7" fillId="0" borderId="2" xfId="0" applyFont="1" applyFill="1" applyBorder="1" applyAlignment="1">
      <alignment vertical="top" wrapText="1"/>
    </xf>
    <xf numFmtId="0" fontId="5" fillId="0" borderId="1" xfId="0" applyFont="1" applyFill="1" applyBorder="1" applyAlignment="1">
      <alignment horizontal="left" vertical="top" wrapText="1"/>
    </xf>
    <xf numFmtId="0" fontId="7" fillId="0" borderId="5" xfId="0" applyFont="1" applyFill="1" applyBorder="1" applyAlignment="1">
      <alignment vertical="top" wrapText="1"/>
    </xf>
    <xf numFmtId="0" fontId="5" fillId="0" borderId="2" xfId="0" applyFont="1" applyFill="1" applyBorder="1" applyAlignment="1">
      <alignment vertical="top" wrapText="1"/>
    </xf>
    <xf numFmtId="0" fontId="15" fillId="0" borderId="0" xfId="0" applyFont="1" applyFill="1" applyAlignment="1">
      <alignment horizontal="center"/>
    </xf>
    <xf numFmtId="165" fontId="18" fillId="0" borderId="0" xfId="0" applyNumberFormat="1" applyFont="1" applyFill="1" applyBorder="1" applyAlignment="1">
      <alignment horizontal="right" vertical="top"/>
    </xf>
    <xf numFmtId="165" fontId="18" fillId="0" borderId="0" xfId="0" applyNumberFormat="1" applyFont="1" applyFill="1" applyBorder="1" applyAlignment="1">
      <alignment horizontal="left" vertical="top"/>
    </xf>
    <xf numFmtId="49" fontId="17" fillId="0" borderId="0" xfId="0" applyNumberFormat="1" applyFont="1" applyFill="1" applyAlignment="1">
      <alignment horizontal="left"/>
    </xf>
    <xf numFmtId="165" fontId="17" fillId="0" borderId="0" xfId="0" applyNumberFormat="1" applyFont="1" applyFill="1" applyAlignment="1">
      <alignment horizontal="left" vertical="top"/>
    </xf>
    <xf numFmtId="165" fontId="17" fillId="0" borderId="0" xfId="0" applyNumberFormat="1" applyFont="1" applyFill="1" applyAlignment="1">
      <alignment horizontal="right" vertical="top"/>
    </xf>
    <xf numFmtId="164" fontId="3" fillId="0" borderId="5" xfId="0" applyNumberFormat="1" applyFont="1" applyFill="1" applyBorder="1" applyAlignment="1">
      <alignment horizontal="left" vertical="top"/>
    </xf>
    <xf numFmtId="164" fontId="3" fillId="0" borderId="8" xfId="0" applyNumberFormat="1" applyFont="1" applyFill="1" applyBorder="1" applyAlignment="1">
      <alignment horizontal="left" vertical="top"/>
    </xf>
    <xf numFmtId="0" fontId="17" fillId="0" borderId="0" xfId="0" applyFont="1" applyFill="1" applyAlignment="1">
      <alignment horizontal="left"/>
    </xf>
    <xf numFmtId="0" fontId="11" fillId="0" borderId="0" xfId="0" applyFont="1" applyFill="1" applyAlignment="1">
      <alignment vertical="center"/>
    </xf>
    <xf numFmtId="164" fontId="5" fillId="0" borderId="5" xfId="0" applyNumberFormat="1" applyFont="1" applyFill="1" applyBorder="1" applyAlignment="1">
      <alignment horizontal="center" vertical="top"/>
    </xf>
    <xf numFmtId="165" fontId="8" fillId="0" borderId="5" xfId="0" applyNumberFormat="1" applyFont="1" applyFill="1" applyBorder="1" applyAlignment="1">
      <alignment horizontal="right" vertical="top"/>
    </xf>
    <xf numFmtId="164" fontId="5" fillId="0" borderId="1" xfId="0" applyNumberFormat="1" applyFont="1" applyFill="1" applyBorder="1" applyAlignment="1">
      <alignment horizontal="center" vertical="top"/>
    </xf>
    <xf numFmtId="164" fontId="2" fillId="0" borderId="5" xfId="0" applyNumberFormat="1" applyFont="1" applyFill="1" applyBorder="1" applyAlignment="1">
      <alignment horizontal="center" vertical="top"/>
    </xf>
    <xf numFmtId="164" fontId="5" fillId="0" borderId="8" xfId="0" applyNumberFormat="1" applyFont="1" applyFill="1" applyBorder="1" applyAlignment="1">
      <alignment horizontal="center" vertical="top"/>
    </xf>
    <xf numFmtId="164" fontId="5" fillId="0" borderId="6" xfId="0" applyNumberFormat="1" applyFont="1" applyFill="1" applyBorder="1" applyAlignment="1">
      <alignment vertical="top"/>
    </xf>
    <xf numFmtId="164" fontId="5" fillId="0" borderId="8" xfId="0" applyNumberFormat="1" applyFont="1" applyFill="1" applyBorder="1" applyAlignment="1">
      <alignment vertical="top"/>
    </xf>
    <xf numFmtId="165" fontId="5" fillId="0" borderId="8" xfId="0" applyNumberFormat="1" applyFont="1" applyFill="1" applyBorder="1" applyAlignment="1">
      <alignment horizontal="right" vertical="top"/>
    </xf>
    <xf numFmtId="164" fontId="5" fillId="0" borderId="6" xfId="0" applyNumberFormat="1" applyFont="1" applyFill="1" applyBorder="1" applyAlignment="1">
      <alignment horizontal="center" vertical="top"/>
    </xf>
    <xf numFmtId="164" fontId="2" fillId="0" borderId="1" xfId="0" applyNumberFormat="1" applyFont="1" applyFill="1" applyBorder="1" applyAlignment="1">
      <alignment horizontal="center" vertical="top"/>
    </xf>
    <xf numFmtId="165" fontId="2" fillId="0" borderId="6" xfId="0" applyNumberFormat="1" applyFont="1" applyFill="1" applyBorder="1" applyAlignment="1">
      <alignment horizontal="right" vertical="top"/>
    </xf>
    <xf numFmtId="164" fontId="2" fillId="0" borderId="6" xfId="0" applyNumberFormat="1" applyFont="1" applyFill="1" applyBorder="1" applyAlignment="1">
      <alignment horizontal="center" vertical="top"/>
    </xf>
    <xf numFmtId="164" fontId="2" fillId="0" borderId="1" xfId="0" applyNumberFormat="1" applyFont="1" applyFill="1" applyBorder="1" applyAlignment="1">
      <alignment horizontal="right" vertical="top"/>
    </xf>
    <xf numFmtId="164" fontId="3" fillId="0" borderId="1" xfId="0" applyNumberFormat="1" applyFont="1" applyFill="1" applyBorder="1" applyAlignment="1">
      <alignment horizontal="right" vertical="top"/>
    </xf>
    <xf numFmtId="164" fontId="6" fillId="0" borderId="1" xfId="0" applyNumberFormat="1" applyFont="1" applyFill="1" applyBorder="1" applyAlignment="1">
      <alignment horizontal="right" vertical="top"/>
    </xf>
    <xf numFmtId="164" fontId="2" fillId="0" borderId="5" xfId="0" applyNumberFormat="1" applyFont="1" applyFill="1" applyBorder="1" applyAlignment="1">
      <alignment horizontal="right" vertical="top"/>
    </xf>
    <xf numFmtId="164" fontId="5" fillId="0" borderId="6" xfId="0" applyNumberFormat="1" applyFont="1" applyFill="1" applyBorder="1" applyAlignment="1">
      <alignment vertical="top" wrapText="1"/>
    </xf>
    <xf numFmtId="164" fontId="3" fillId="0" borderId="5" xfId="0" applyNumberFormat="1" applyFont="1" applyFill="1" applyBorder="1" applyAlignment="1">
      <alignment horizontal="left" vertical="top"/>
    </xf>
    <xf numFmtId="164" fontId="3" fillId="0" borderId="8" xfId="0" applyNumberFormat="1" applyFont="1" applyFill="1" applyBorder="1" applyAlignment="1">
      <alignment horizontal="left" vertical="top"/>
    </xf>
    <xf numFmtId="164" fontId="3" fillId="0" borderId="5" xfId="0" applyNumberFormat="1" applyFont="1" applyFill="1" applyBorder="1" applyAlignment="1">
      <alignment horizontal="left" vertical="top"/>
    </xf>
    <xf numFmtId="164" fontId="3" fillId="0" borderId="8" xfId="0" applyNumberFormat="1" applyFont="1" applyFill="1" applyBorder="1" applyAlignment="1">
      <alignment horizontal="left" vertical="top"/>
    </xf>
    <xf numFmtId="165" fontId="5" fillId="0" borderId="6" xfId="0" applyNumberFormat="1" applyFont="1" applyFill="1" applyBorder="1" applyAlignment="1">
      <alignment horizontal="right" vertical="top"/>
    </xf>
    <xf numFmtId="165" fontId="4" fillId="0" borderId="6" xfId="0" applyNumberFormat="1" applyFont="1" applyFill="1" applyBorder="1" applyAlignment="1">
      <alignment horizontal="right" vertical="top"/>
    </xf>
    <xf numFmtId="165" fontId="4" fillId="0" borderId="8" xfId="0" applyNumberFormat="1" applyFont="1" applyFill="1" applyBorder="1" applyAlignment="1">
      <alignment horizontal="right" vertical="top"/>
    </xf>
    <xf numFmtId="0" fontId="4" fillId="0" borderId="8" xfId="0" applyFont="1" applyFill="1" applyBorder="1" applyAlignment="1">
      <alignment vertical="top" wrapText="1"/>
    </xf>
    <xf numFmtId="164" fontId="2" fillId="0" borderId="8" xfId="0" applyNumberFormat="1" applyFont="1" applyFill="1" applyBorder="1" applyAlignment="1">
      <alignment horizontal="center" vertical="top"/>
    </xf>
    <xf numFmtId="0" fontId="6" fillId="0" borderId="10" xfId="0" applyFont="1" applyFill="1" applyBorder="1" applyAlignment="1">
      <alignment vertical="top" wrapText="1"/>
    </xf>
    <xf numFmtId="49" fontId="3" fillId="0" borderId="6" xfId="0" applyNumberFormat="1" applyFont="1" applyFill="1" applyBorder="1" applyAlignment="1">
      <alignment vertical="top"/>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6" xfId="0" applyFont="1" applyFill="1" applyBorder="1" applyAlignment="1">
      <alignment horizontal="left" vertical="top" wrapText="1"/>
    </xf>
    <xf numFmtId="0" fontId="5" fillId="0" borderId="7" xfId="0" applyFont="1" applyFill="1" applyBorder="1" applyAlignment="1">
      <alignment vertical="top" wrapText="1"/>
    </xf>
    <xf numFmtId="0" fontId="7" fillId="0" borderId="6" xfId="0" applyFont="1" applyFill="1" applyBorder="1" applyAlignment="1">
      <alignment vertical="top" wrapText="1"/>
    </xf>
    <xf numFmtId="164" fontId="2" fillId="0" borderId="6" xfId="0" applyNumberFormat="1" applyFont="1" applyFill="1" applyBorder="1" applyAlignment="1">
      <alignment horizontal="right" vertical="top"/>
    </xf>
    <xf numFmtId="164" fontId="2" fillId="0" borderId="8" xfId="0" applyNumberFormat="1" applyFont="1" applyFill="1" applyBorder="1" applyAlignment="1">
      <alignment horizontal="right" vertical="top"/>
    </xf>
    <xf numFmtId="0" fontId="7" fillId="0" borderId="8" xfId="0" applyFont="1" applyFill="1" applyBorder="1" applyAlignment="1">
      <alignment vertical="top" wrapText="1"/>
    </xf>
    <xf numFmtId="0" fontId="3" fillId="0" borderId="0" xfId="0" applyFont="1" applyFill="1" applyAlignment="1">
      <alignment horizontal="right" wrapText="1"/>
    </xf>
    <xf numFmtId="164" fontId="4" fillId="0" borderId="1" xfId="0" applyNumberFormat="1" applyFont="1" applyFill="1" applyBorder="1" applyAlignment="1">
      <alignment vertical="top" wrapText="1"/>
    </xf>
    <xf numFmtId="9" fontId="5" fillId="0" borderId="5" xfId="1" applyFont="1" applyFill="1" applyBorder="1" applyAlignment="1">
      <alignment horizontal="left" vertical="top" wrapText="1"/>
    </xf>
    <xf numFmtId="0" fontId="3" fillId="0" borderId="8" xfId="0" applyFont="1" applyFill="1" applyBorder="1" applyAlignment="1">
      <alignment vertical="top" wrapText="1"/>
    </xf>
    <xf numFmtId="0" fontId="3" fillId="0" borderId="6" xfId="0" applyFont="1" applyFill="1" applyBorder="1" applyAlignment="1">
      <alignment vertical="top" wrapText="1"/>
    </xf>
    <xf numFmtId="164" fontId="5" fillId="0" borderId="8" xfId="0" applyNumberFormat="1" applyFont="1" applyFill="1" applyBorder="1" applyAlignment="1">
      <alignment vertical="top" wrapText="1"/>
    </xf>
    <xf numFmtId="0" fontId="2" fillId="0" borderId="1" xfId="0" applyFont="1" applyFill="1" applyBorder="1" applyAlignment="1">
      <alignment vertical="top" wrapText="1"/>
    </xf>
    <xf numFmtId="164" fontId="4" fillId="0" borderId="1" xfId="0" applyNumberFormat="1" applyFont="1" applyFill="1" applyBorder="1" applyAlignment="1">
      <alignment horizontal="left" vertical="top" wrapText="1"/>
    </xf>
    <xf numFmtId="164" fontId="5"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164" fontId="3" fillId="0" borderId="1" xfId="0" applyNumberFormat="1" applyFont="1" applyFill="1" applyBorder="1" applyAlignment="1">
      <alignment horizontal="center" vertical="center" wrapText="1"/>
    </xf>
    <xf numFmtId="164" fontId="2" fillId="0" borderId="1" xfId="0" applyNumberFormat="1" applyFont="1" applyFill="1" applyBorder="1" applyAlignment="1">
      <alignment vertical="top" wrapText="1"/>
    </xf>
    <xf numFmtId="164" fontId="3" fillId="0" borderId="1" xfId="0" applyNumberFormat="1" applyFont="1" applyFill="1" applyBorder="1" applyAlignment="1">
      <alignment vertical="center"/>
    </xf>
    <xf numFmtId="164" fontId="14" fillId="0" borderId="1" xfId="0" applyNumberFormat="1" applyFont="1" applyFill="1" applyBorder="1" applyAlignment="1">
      <alignment horizontal="center" vertical="center"/>
    </xf>
    <xf numFmtId="165" fontId="2" fillId="0" borderId="1" xfId="0" applyNumberFormat="1" applyFont="1" applyFill="1" applyBorder="1" applyAlignment="1">
      <alignment horizontal="right"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center" vertical="center"/>
    </xf>
    <xf numFmtId="164" fontId="3" fillId="0" borderId="8" xfId="0" applyNumberFormat="1" applyFont="1" applyFill="1" applyBorder="1" applyAlignment="1">
      <alignment vertical="top" wrapText="1"/>
    </xf>
    <xf numFmtId="164" fontId="2" fillId="0" borderId="2" xfId="0" applyNumberFormat="1" applyFont="1" applyFill="1" applyBorder="1" applyAlignment="1">
      <alignment vertical="top" wrapText="1"/>
    </xf>
    <xf numFmtId="49" fontId="2" fillId="0" borderId="5" xfId="0" applyNumberFormat="1" applyFont="1" applyFill="1" applyBorder="1" applyAlignment="1">
      <alignment vertical="top"/>
    </xf>
    <xf numFmtId="164" fontId="3" fillId="0" borderId="8" xfId="0" applyNumberFormat="1" applyFont="1" applyFill="1" applyBorder="1" applyAlignment="1">
      <alignment horizontal="left" vertical="top"/>
    </xf>
    <xf numFmtId="0" fontId="5" fillId="0" borderId="9" xfId="0" applyFont="1" applyFill="1" applyBorder="1" applyAlignment="1">
      <alignment vertical="top" wrapText="1"/>
    </xf>
    <xf numFmtId="164" fontId="3" fillId="0" borderId="8" xfId="0" applyNumberFormat="1" applyFont="1" applyFill="1" applyBorder="1" applyAlignment="1">
      <alignment horizontal="left" vertical="top"/>
    </xf>
    <xf numFmtId="0" fontId="6" fillId="0" borderId="9" xfId="0" applyFont="1" applyFill="1" applyBorder="1" applyAlignment="1">
      <alignment vertical="top" wrapText="1"/>
    </xf>
    <xf numFmtId="164" fontId="5" fillId="0" borderId="5" xfId="0" applyNumberFormat="1" applyFont="1" applyFill="1" applyBorder="1" applyAlignment="1">
      <alignment horizontal="left" vertical="top" wrapText="1"/>
    </xf>
    <xf numFmtId="164" fontId="5" fillId="0" borderId="6" xfId="0" applyNumberFormat="1" applyFont="1" applyFill="1" applyBorder="1" applyAlignment="1">
      <alignment horizontal="left" vertical="top" wrapText="1"/>
    </xf>
    <xf numFmtId="164" fontId="3" fillId="0" borderId="6" xfId="0" applyNumberFormat="1" applyFont="1" applyFill="1" applyBorder="1" applyAlignment="1">
      <alignment horizontal="left" vertical="top" wrapText="1"/>
    </xf>
    <xf numFmtId="0" fontId="7" fillId="0" borderId="7" xfId="0" applyFont="1" applyFill="1" applyBorder="1" applyAlignment="1">
      <alignment vertical="top" wrapText="1"/>
    </xf>
    <xf numFmtId="0" fontId="24" fillId="0" borderId="0" xfId="0" applyFont="1" applyFill="1"/>
    <xf numFmtId="0" fontId="17" fillId="0" borderId="0" xfId="0" applyFont="1" applyFill="1" applyAlignment="1">
      <alignment horizontal="left"/>
    </xf>
    <xf numFmtId="164" fontId="3" fillId="0" borderId="5" xfId="0" applyNumberFormat="1" applyFont="1" applyFill="1" applyBorder="1" applyAlignment="1">
      <alignment horizontal="left" vertical="top"/>
    </xf>
    <xf numFmtId="164" fontId="3" fillId="0" borderId="8" xfId="0" applyNumberFormat="1" applyFont="1" applyFill="1" applyBorder="1" applyAlignment="1">
      <alignment horizontal="left" vertical="top"/>
    </xf>
    <xf numFmtId="0" fontId="10" fillId="0" borderId="14" xfId="0" applyFont="1" applyBorder="1" applyAlignment="1">
      <alignment horizontal="center" wrapText="1"/>
    </xf>
    <xf numFmtId="0" fontId="10" fillId="0" borderId="15" xfId="0" applyFont="1" applyBorder="1" applyAlignment="1">
      <alignment horizontal="center" wrapText="1"/>
    </xf>
    <xf numFmtId="0" fontId="0" fillId="0" borderId="15" xfId="0" applyBorder="1" applyAlignment="1">
      <alignment wrapText="1"/>
    </xf>
    <xf numFmtId="0" fontId="0" fillId="0" borderId="16" xfId="0" applyBorder="1" applyAlignment="1">
      <alignment wrapText="1"/>
    </xf>
    <xf numFmtId="0" fontId="10" fillId="0" borderId="16" xfId="0" applyFont="1" applyBorder="1" applyAlignment="1">
      <alignment horizontal="center" wrapText="1"/>
    </xf>
    <xf numFmtId="0" fontId="14" fillId="0" borderId="16" xfId="0" applyFont="1" applyBorder="1" applyAlignment="1">
      <alignment vertical="top" wrapText="1"/>
    </xf>
    <xf numFmtId="0" fontId="10" fillId="0" borderId="16" xfId="0" applyFont="1" applyBorder="1" applyAlignment="1">
      <alignment vertical="top" wrapText="1"/>
    </xf>
    <xf numFmtId="0" fontId="15" fillId="0" borderId="16" xfId="0" applyFont="1" applyBorder="1" applyAlignment="1">
      <alignment vertical="top" wrapText="1"/>
    </xf>
    <xf numFmtId="165" fontId="14" fillId="0" borderId="16" xfId="0" applyNumberFormat="1" applyFont="1" applyBorder="1" applyAlignment="1">
      <alignment horizontal="center" vertical="top" wrapText="1"/>
    </xf>
    <xf numFmtId="165" fontId="10" fillId="0" borderId="16" xfId="0" applyNumberFormat="1" applyFont="1" applyBorder="1" applyAlignment="1">
      <alignment horizontal="center" vertical="top" wrapText="1"/>
    </xf>
    <xf numFmtId="165" fontId="15" fillId="0" borderId="16" xfId="0" applyNumberFormat="1" applyFont="1" applyBorder="1" applyAlignment="1">
      <alignment horizontal="center" vertical="top" wrapText="1"/>
    </xf>
    <xf numFmtId="164" fontId="10" fillId="0" borderId="14" xfId="0" applyNumberFormat="1" applyFont="1" applyBorder="1" applyAlignment="1">
      <alignment horizontal="center" wrapText="1"/>
    </xf>
    <xf numFmtId="164" fontId="10" fillId="0" borderId="15" xfId="0" applyNumberFormat="1" applyFont="1" applyBorder="1" applyAlignment="1">
      <alignment horizontal="center" wrapText="1"/>
    </xf>
    <xf numFmtId="164" fontId="0" fillId="0" borderId="15" xfId="0" applyNumberFormat="1" applyBorder="1" applyAlignment="1">
      <alignment wrapText="1"/>
    </xf>
    <xf numFmtId="164" fontId="0" fillId="0" borderId="16" xfId="0" applyNumberFormat="1" applyBorder="1" applyAlignment="1">
      <alignment wrapText="1"/>
    </xf>
    <xf numFmtId="164" fontId="14" fillId="0" borderId="16" xfId="0" applyNumberFormat="1" applyFont="1" applyBorder="1" applyAlignment="1">
      <alignment horizontal="center" vertical="top" wrapText="1"/>
    </xf>
    <xf numFmtId="164" fontId="0" fillId="0" borderId="0" xfId="0" applyNumberFormat="1"/>
    <xf numFmtId="0" fontId="10" fillId="0" borderId="15" xfId="0" applyFont="1" applyBorder="1" applyAlignment="1">
      <alignment vertical="top" wrapText="1"/>
    </xf>
    <xf numFmtId="165" fontId="10" fillId="0" borderId="15" xfId="0" applyNumberFormat="1" applyFont="1" applyBorder="1" applyAlignment="1">
      <alignment horizontal="center" vertical="top" wrapText="1"/>
    </xf>
    <xf numFmtId="164" fontId="14" fillId="0" borderId="15" xfId="0" applyNumberFormat="1" applyFont="1" applyBorder="1" applyAlignment="1">
      <alignment horizontal="center" vertical="top" wrapText="1"/>
    </xf>
    <xf numFmtId="0" fontId="0" fillId="0" borderId="1" xfId="0" applyBorder="1"/>
    <xf numFmtId="165" fontId="0" fillId="0" borderId="1" xfId="0" applyNumberFormat="1" applyBorder="1"/>
    <xf numFmtId="164" fontId="14" fillId="0" borderId="1" xfId="0" applyNumberFormat="1" applyFont="1" applyBorder="1" applyAlignment="1">
      <alignment horizontal="center" vertical="top" wrapText="1"/>
    </xf>
    <xf numFmtId="164" fontId="3" fillId="0" borderId="5" xfId="0" applyNumberFormat="1" applyFont="1" applyFill="1" applyBorder="1" applyAlignment="1">
      <alignment horizontal="left" vertical="top"/>
    </xf>
    <xf numFmtId="164" fontId="3" fillId="0" borderId="8" xfId="0" applyNumberFormat="1" applyFont="1" applyFill="1" applyBorder="1" applyAlignment="1">
      <alignment horizontal="left" vertical="top"/>
    </xf>
    <xf numFmtId="0" fontId="11" fillId="0" borderId="0" xfId="0" applyFont="1" applyFill="1" applyAlignment="1">
      <alignment horizontal="right" vertical="center" wrapText="1"/>
    </xf>
    <xf numFmtId="0" fontId="23" fillId="0" borderId="0" xfId="0" applyFont="1" applyFill="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65" fontId="2" fillId="0" borderId="2"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165" fontId="2" fillId="0" borderId="4"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top" wrapText="1"/>
    </xf>
    <xf numFmtId="164" fontId="2" fillId="0" borderId="6" xfId="0" applyNumberFormat="1" applyFont="1" applyFill="1" applyBorder="1" applyAlignment="1">
      <alignment horizontal="center" vertical="top"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164" fontId="12" fillId="0" borderId="2" xfId="0" applyNumberFormat="1" applyFont="1" applyFill="1" applyBorder="1" applyAlignment="1">
      <alignment horizontal="center" vertical="center" wrapText="1"/>
    </xf>
    <xf numFmtId="164" fontId="12" fillId="0" borderId="3" xfId="0" applyNumberFormat="1" applyFont="1" applyFill="1" applyBorder="1" applyAlignment="1">
      <alignment horizontal="center" vertical="center"/>
    </xf>
    <xf numFmtId="164" fontId="12" fillId="0" borderId="4" xfId="0" applyNumberFormat="1" applyFont="1" applyFill="1" applyBorder="1" applyAlignment="1">
      <alignment horizontal="center" vertical="center"/>
    </xf>
    <xf numFmtId="0" fontId="24" fillId="0" borderId="0" xfId="0" applyFont="1" applyFill="1" applyAlignment="1"/>
    <xf numFmtId="164" fontId="12" fillId="0" borderId="2" xfId="0" applyNumberFormat="1" applyFont="1" applyFill="1" applyBorder="1" applyAlignment="1">
      <alignment horizontal="center" vertical="center"/>
    </xf>
    <xf numFmtId="164" fontId="2" fillId="0" borderId="3" xfId="0" applyNumberFormat="1" applyFont="1" applyFill="1" applyBorder="1" applyAlignment="1">
      <alignment horizontal="center" vertical="center"/>
    </xf>
    <xf numFmtId="164" fontId="2" fillId="0" borderId="4" xfId="0" applyNumberFormat="1" applyFont="1" applyFill="1" applyBorder="1" applyAlignment="1">
      <alignment horizontal="center" vertical="center"/>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xf>
    <xf numFmtId="0" fontId="17" fillId="0" borderId="0" xfId="0" applyFont="1" applyFill="1" applyAlignment="1">
      <alignment horizontal="left"/>
    </xf>
    <xf numFmtId="164" fontId="12" fillId="0" borderId="2" xfId="0" applyNumberFormat="1" applyFont="1" applyFill="1" applyBorder="1" applyAlignment="1">
      <alignment horizontal="left" vertical="center" wrapText="1"/>
    </xf>
    <xf numFmtId="164" fontId="12" fillId="0" borderId="4" xfId="0" applyNumberFormat="1" applyFont="1" applyFill="1" applyBorder="1" applyAlignment="1">
      <alignment horizontal="left" vertical="center" wrapText="1"/>
    </xf>
    <xf numFmtId="0" fontId="14" fillId="0" borderId="11" xfId="0" applyFont="1" applyBorder="1" applyAlignment="1">
      <alignment horizontal="center" vertical="top" wrapText="1"/>
    </xf>
    <xf numFmtId="0" fontId="14" fillId="0" borderId="12" xfId="0" applyFont="1" applyBorder="1" applyAlignment="1">
      <alignment horizontal="center" vertical="top" wrapText="1"/>
    </xf>
    <xf numFmtId="0" fontId="14" fillId="0" borderId="13" xfId="0" applyFont="1" applyBorder="1" applyAlignment="1">
      <alignment horizontal="center"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14" fillId="0" borderId="13" xfId="0" applyFont="1" applyBorder="1" applyAlignment="1">
      <alignment vertical="top" wrapText="1"/>
    </xf>
    <xf numFmtId="16" fontId="15" fillId="0" borderId="11" xfId="0" applyNumberFormat="1" applyFont="1" applyBorder="1" applyAlignment="1">
      <alignment horizontal="center" vertical="top" wrapText="1"/>
    </xf>
    <xf numFmtId="16" fontId="15" fillId="0" borderId="12" xfId="0" applyNumberFormat="1" applyFont="1" applyBorder="1" applyAlignment="1">
      <alignment horizontal="center" vertical="top" wrapText="1"/>
    </xf>
    <xf numFmtId="16" fontId="15" fillId="0" borderId="13" xfId="0" applyNumberFormat="1" applyFont="1" applyBorder="1" applyAlignment="1">
      <alignment horizontal="center" vertical="top" wrapText="1"/>
    </xf>
    <xf numFmtId="0" fontId="15" fillId="0" borderId="11" xfId="0" applyFont="1" applyBorder="1" applyAlignment="1">
      <alignment vertical="top" wrapText="1"/>
    </xf>
    <xf numFmtId="0" fontId="15" fillId="0" borderId="12" xfId="0" applyFont="1" applyBorder="1" applyAlignment="1">
      <alignment vertical="top" wrapText="1"/>
    </xf>
    <xf numFmtId="0" fontId="15" fillId="0" borderId="13" xfId="0" applyFont="1" applyBorder="1" applyAlignment="1">
      <alignment vertical="top" wrapText="1"/>
    </xf>
    <xf numFmtId="0" fontId="15" fillId="0" borderId="11" xfId="0" applyFont="1" applyBorder="1" applyAlignment="1">
      <alignment horizontal="center" vertical="top" wrapText="1"/>
    </xf>
    <xf numFmtId="0" fontId="15" fillId="0" borderId="12" xfId="0" applyFont="1" applyBorder="1" applyAlignment="1">
      <alignment horizontal="center" vertical="top" wrapText="1"/>
    </xf>
    <xf numFmtId="0" fontId="15" fillId="0" borderId="13" xfId="0" applyFont="1" applyBorder="1" applyAlignment="1">
      <alignment horizontal="center" vertical="top" wrapText="1"/>
    </xf>
    <xf numFmtId="0" fontId="10" fillId="0" borderId="18" xfId="0" applyFont="1" applyBorder="1" applyAlignment="1">
      <alignment horizontal="center" wrapText="1"/>
    </xf>
    <xf numFmtId="0" fontId="10" fillId="0" borderId="14" xfId="0" applyFont="1" applyBorder="1" applyAlignment="1">
      <alignment horizontal="center" wrapText="1"/>
    </xf>
    <xf numFmtId="0" fontId="10" fillId="0" borderId="19" xfId="0" applyFont="1" applyBorder="1" applyAlignment="1">
      <alignment horizontal="center" wrapText="1"/>
    </xf>
    <xf numFmtId="0" fontId="10" fillId="0" borderId="17" xfId="0" applyFont="1" applyBorder="1" applyAlignment="1">
      <alignment horizontal="center" wrapText="1"/>
    </xf>
    <xf numFmtId="0" fontId="10" fillId="0" borderId="20" xfId="0" applyFont="1" applyBorder="1" applyAlignment="1">
      <alignment horizontal="center" wrapText="1"/>
    </xf>
    <xf numFmtId="0" fontId="10" fillId="0" borderId="12" xfId="0" applyFont="1" applyBorder="1" applyAlignment="1">
      <alignment horizontal="center" wrapText="1"/>
    </xf>
    <xf numFmtId="0" fontId="10" fillId="0" borderId="13" xfId="0" applyFont="1" applyBorder="1" applyAlignment="1">
      <alignment horizontal="center" wrapText="1"/>
    </xf>
    <xf numFmtId="0" fontId="10" fillId="0" borderId="11" xfId="0" applyFont="1" applyBorder="1" applyAlignment="1">
      <alignment horizontal="center" wrapText="1"/>
    </xf>
  </cellXfs>
  <cellStyles count="2">
    <cellStyle name="Обычный" xfId="0" builtinId="0"/>
    <cellStyle name="Процентный"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Q106"/>
  <sheetViews>
    <sheetView tabSelected="1" topLeftCell="A2" zoomScale="80" zoomScaleNormal="80" zoomScaleSheetLayoutView="90" workbookViewId="0">
      <selection activeCell="J53" sqref="J53"/>
    </sheetView>
  </sheetViews>
  <sheetFormatPr defaultColWidth="9.140625" defaultRowHeight="16.5"/>
  <cols>
    <col min="1" max="1" width="6" style="1" customWidth="1"/>
    <col min="2" max="2" width="38.7109375" style="1" customWidth="1"/>
    <col min="3" max="5" width="11.7109375" style="15" customWidth="1"/>
    <col min="6" max="6" width="13.7109375" style="12" customWidth="1"/>
    <col min="7" max="9" width="11.7109375" style="22" customWidth="1"/>
    <col min="10" max="10" width="13.7109375" style="25" customWidth="1"/>
    <col min="11" max="11" width="13.42578125" style="36" customWidth="1"/>
    <col min="12" max="12" width="123.7109375" style="1" customWidth="1"/>
    <col min="13" max="13" width="7.42578125" style="1" hidden="1" customWidth="1"/>
    <col min="14" max="14" width="10.140625" style="1" hidden="1" customWidth="1"/>
    <col min="15" max="15" width="9.140625" style="1" hidden="1" customWidth="1"/>
    <col min="16" max="16" width="47.5703125" style="1" customWidth="1"/>
    <col min="17" max="17" width="65.42578125" style="1" customWidth="1"/>
    <col min="18" max="16384" width="9.140625" style="1"/>
  </cols>
  <sheetData>
    <row r="1" spans="1:17" ht="22.5" hidden="1" customHeight="1">
      <c r="A1" s="202" t="s">
        <v>94</v>
      </c>
      <c r="B1" s="202"/>
      <c r="C1" s="202"/>
      <c r="D1" s="202"/>
      <c r="E1" s="202"/>
      <c r="F1" s="202"/>
      <c r="G1" s="202"/>
      <c r="H1" s="202"/>
      <c r="I1" s="202"/>
      <c r="J1" s="202"/>
      <c r="K1" s="202"/>
      <c r="L1" s="202"/>
    </row>
    <row r="2" spans="1:17" ht="45" customHeight="1">
      <c r="A2" s="203" t="s">
        <v>124</v>
      </c>
      <c r="B2" s="203"/>
      <c r="C2" s="203"/>
      <c r="D2" s="203"/>
      <c r="E2" s="203"/>
      <c r="F2" s="203"/>
      <c r="G2" s="203"/>
      <c r="H2" s="203"/>
      <c r="I2" s="203"/>
      <c r="J2" s="203"/>
      <c r="K2" s="203"/>
      <c r="L2" s="203"/>
    </row>
    <row r="3" spans="1:17" ht="20.25" customHeight="1">
      <c r="A3" s="2"/>
      <c r="B3" s="2"/>
      <c r="C3" s="11"/>
      <c r="D3" s="11"/>
      <c r="E3" s="11"/>
      <c r="F3" s="26"/>
      <c r="G3" s="16"/>
      <c r="H3" s="16"/>
      <c r="I3" s="16"/>
      <c r="J3" s="23"/>
      <c r="K3" s="35"/>
      <c r="L3" s="140" t="s">
        <v>1</v>
      </c>
    </row>
    <row r="4" spans="1:17" s="3" customFormat="1" ht="31.5" customHeight="1">
      <c r="A4" s="204" t="s">
        <v>0</v>
      </c>
      <c r="B4" s="204" t="s">
        <v>92</v>
      </c>
      <c r="C4" s="206" t="s">
        <v>91</v>
      </c>
      <c r="D4" s="207"/>
      <c r="E4" s="207"/>
      <c r="F4" s="208"/>
      <c r="G4" s="209" t="s">
        <v>27</v>
      </c>
      <c r="H4" s="210"/>
      <c r="I4" s="210"/>
      <c r="J4" s="211"/>
      <c r="K4" s="212" t="s">
        <v>147</v>
      </c>
      <c r="L4" s="204" t="s">
        <v>26</v>
      </c>
    </row>
    <row r="5" spans="1:17" s="3" customFormat="1" ht="32.25" customHeight="1">
      <c r="A5" s="205"/>
      <c r="B5" s="205"/>
      <c r="C5" s="29" t="s">
        <v>22</v>
      </c>
      <c r="D5" s="29" t="s">
        <v>23</v>
      </c>
      <c r="E5" s="29" t="s">
        <v>24</v>
      </c>
      <c r="F5" s="29" t="s">
        <v>25</v>
      </c>
      <c r="G5" s="30" t="s">
        <v>22</v>
      </c>
      <c r="H5" s="30" t="s">
        <v>23</v>
      </c>
      <c r="I5" s="30" t="s">
        <v>24</v>
      </c>
      <c r="J5" s="30" t="s">
        <v>25</v>
      </c>
      <c r="K5" s="213"/>
      <c r="L5" s="205"/>
    </row>
    <row r="6" spans="1:17" s="32" customFormat="1" ht="18.75" customHeight="1">
      <c r="A6" s="157">
        <v>1</v>
      </c>
      <c r="B6" s="158">
        <v>2</v>
      </c>
      <c r="C6" s="159">
        <v>3</v>
      </c>
      <c r="D6" s="159">
        <v>4</v>
      </c>
      <c r="E6" s="159">
        <v>5</v>
      </c>
      <c r="F6" s="159">
        <v>6</v>
      </c>
      <c r="G6" s="160">
        <v>7</v>
      </c>
      <c r="H6" s="161">
        <v>8</v>
      </c>
      <c r="I6" s="161">
        <v>9</v>
      </c>
      <c r="J6" s="161">
        <v>10</v>
      </c>
      <c r="K6" s="161">
        <v>11</v>
      </c>
      <c r="L6" s="160">
        <v>12</v>
      </c>
    </row>
    <row r="7" spans="1:17" ht="27" customHeight="1">
      <c r="A7" s="214" t="s">
        <v>2</v>
      </c>
      <c r="B7" s="215"/>
      <c r="C7" s="215"/>
      <c r="D7" s="215"/>
      <c r="E7" s="215"/>
      <c r="F7" s="215"/>
      <c r="G7" s="215"/>
      <c r="H7" s="215"/>
      <c r="I7" s="215"/>
      <c r="J7" s="215"/>
      <c r="K7" s="215"/>
      <c r="L7" s="216"/>
    </row>
    <row r="8" spans="1:17" ht="87.75" customHeight="1">
      <c r="A8" s="4" t="s">
        <v>29</v>
      </c>
      <c r="B8" s="81" t="s">
        <v>123</v>
      </c>
      <c r="C8" s="45">
        <f>C9+C10</f>
        <v>8476.7000000000007</v>
      </c>
      <c r="D8" s="45">
        <f>D9+D10</f>
        <v>2972.2962900000002</v>
      </c>
      <c r="E8" s="45">
        <f>E9+E10</f>
        <v>17073.024069999999</v>
      </c>
      <c r="F8" s="45">
        <f>E8+D8+C8</f>
        <v>28522.020359999999</v>
      </c>
      <c r="G8" s="45">
        <f>G9+G10</f>
        <v>7977.5176300000003</v>
      </c>
      <c r="H8" s="45">
        <f t="shared" ref="H8:I8" si="0">H9+H10</f>
        <v>2826.4119900000001</v>
      </c>
      <c r="I8" s="45">
        <f t="shared" si="0"/>
        <v>16291.06222</v>
      </c>
      <c r="J8" s="45">
        <f>J9+J10</f>
        <v>27094.991840000002</v>
      </c>
      <c r="K8" s="103">
        <f>J8/F8*100</f>
        <v>94.996748119564145</v>
      </c>
      <c r="L8" s="141"/>
    </row>
    <row r="9" spans="1:17" ht="223.5" customHeight="1">
      <c r="A9" s="34" t="s">
        <v>68</v>
      </c>
      <c r="B9" s="40" t="s">
        <v>81</v>
      </c>
      <c r="C9" s="39">
        <v>7633.7</v>
      </c>
      <c r="D9" s="39">
        <v>1283</v>
      </c>
      <c r="E9" s="41"/>
      <c r="F9" s="42">
        <f>E9+D9+C9</f>
        <v>8916.7000000000007</v>
      </c>
      <c r="G9" s="39">
        <v>7162.8623900000002</v>
      </c>
      <c r="H9" s="39">
        <v>1214.787</v>
      </c>
      <c r="I9" s="39"/>
      <c r="J9" s="45">
        <f t="shared" ref="J9:J10" si="1">G9+H9+I9</f>
        <v>8377.6493900000005</v>
      </c>
      <c r="K9" s="103">
        <f t="shared" ref="K9:K10" si="2">J9/F9*100</f>
        <v>93.954595197774964</v>
      </c>
      <c r="L9" s="56" t="s">
        <v>129</v>
      </c>
    </row>
    <row r="10" spans="1:17" ht="158.25" customHeight="1">
      <c r="A10" s="4" t="s">
        <v>69</v>
      </c>
      <c r="B10" s="43" t="s">
        <v>33</v>
      </c>
      <c r="C10" s="39">
        <v>843</v>
      </c>
      <c r="D10" s="44">
        <v>1689.29629</v>
      </c>
      <c r="E10" s="44">
        <v>17073.024069999999</v>
      </c>
      <c r="F10" s="42">
        <f>E10+D10+C10</f>
        <v>19605.320359999998</v>
      </c>
      <c r="G10" s="39">
        <v>814.65524000000005</v>
      </c>
      <c r="H10" s="39">
        <v>1611.62499</v>
      </c>
      <c r="I10" s="39">
        <v>16291.06222</v>
      </c>
      <c r="J10" s="45">
        <f t="shared" si="1"/>
        <v>18717.34245</v>
      </c>
      <c r="K10" s="103">
        <f t="shared" si="2"/>
        <v>95.470729915682966</v>
      </c>
      <c r="L10" s="56" t="s">
        <v>130</v>
      </c>
    </row>
    <row r="11" spans="1:17" ht="192" customHeight="1">
      <c r="A11" s="82" t="s">
        <v>13</v>
      </c>
      <c r="B11" s="83" t="s">
        <v>98</v>
      </c>
      <c r="C11" s="84">
        <v>3.7570000000000001</v>
      </c>
      <c r="D11" s="84">
        <v>3240.4</v>
      </c>
      <c r="E11" s="85"/>
      <c r="F11" s="84">
        <f>E11+D11+C11</f>
        <v>3244.1570000000002</v>
      </c>
      <c r="G11" s="104">
        <v>3.7570000000000001</v>
      </c>
      <c r="H11" s="46">
        <v>3240.29585</v>
      </c>
      <c r="I11" s="84"/>
      <c r="J11" s="85">
        <f>G11+H11+I11</f>
        <v>3244.05285</v>
      </c>
      <c r="K11" s="103">
        <f>J11/F11*100</f>
        <v>99.996789612833155</v>
      </c>
      <c r="L11" s="142" t="s">
        <v>148</v>
      </c>
    </row>
    <row r="12" spans="1:17" ht="27" customHeight="1">
      <c r="A12" s="217" t="s">
        <v>3</v>
      </c>
      <c r="B12" s="218"/>
      <c r="C12" s="218"/>
      <c r="D12" s="218"/>
      <c r="E12" s="218"/>
      <c r="F12" s="218"/>
      <c r="G12" s="218"/>
      <c r="H12" s="218"/>
      <c r="I12" s="218"/>
      <c r="J12" s="218"/>
      <c r="K12" s="218"/>
      <c r="L12" s="219"/>
    </row>
    <row r="13" spans="1:17" ht="85.5" customHeight="1">
      <c r="A13" s="5" t="s">
        <v>52</v>
      </c>
      <c r="B13" s="86" t="s">
        <v>34</v>
      </c>
      <c r="C13" s="55">
        <v>290</v>
      </c>
      <c r="D13" s="55"/>
      <c r="E13" s="55"/>
      <c r="F13" s="55">
        <f>E13+D13+C13</f>
        <v>290</v>
      </c>
      <c r="G13" s="55">
        <v>53.372199999999999</v>
      </c>
      <c r="H13" s="55"/>
      <c r="I13" s="55"/>
      <c r="J13" s="55">
        <f>SUM(G13:I13)</f>
        <v>53.372199999999999</v>
      </c>
      <c r="K13" s="105">
        <f>J13*100/F13</f>
        <v>18.404206896551724</v>
      </c>
      <c r="L13" s="141" t="s">
        <v>131</v>
      </c>
      <c r="P13" s="28"/>
      <c r="Q13" s="6"/>
    </row>
    <row r="14" spans="1:17" ht="221.25" customHeight="1">
      <c r="A14" s="5" t="s">
        <v>14</v>
      </c>
      <c r="B14" s="86" t="s">
        <v>122</v>
      </c>
      <c r="C14" s="55">
        <v>105</v>
      </c>
      <c r="D14" s="55">
        <v>52.91431</v>
      </c>
      <c r="E14" s="55"/>
      <c r="F14" s="55">
        <f>E14+D14+C14</f>
        <v>157.91431</v>
      </c>
      <c r="G14" s="55">
        <v>90</v>
      </c>
      <c r="H14" s="55">
        <v>52.91431</v>
      </c>
      <c r="I14" s="55"/>
      <c r="J14" s="55">
        <f>SUM(G14:I14)</f>
        <v>142.91431</v>
      </c>
      <c r="K14" s="105">
        <f>J14*100/F14</f>
        <v>90.501177505699133</v>
      </c>
      <c r="L14" s="47" t="s">
        <v>132</v>
      </c>
    </row>
    <row r="15" spans="1:17" s="10" customFormat="1" ht="27" customHeight="1">
      <c r="A15" s="217" t="s">
        <v>4</v>
      </c>
      <c r="B15" s="218"/>
      <c r="C15" s="218"/>
      <c r="D15" s="218"/>
      <c r="E15" s="218"/>
      <c r="F15" s="218"/>
      <c r="G15" s="218"/>
      <c r="H15" s="218"/>
      <c r="I15" s="218"/>
      <c r="J15" s="218"/>
      <c r="K15" s="218"/>
      <c r="L15" s="219"/>
    </row>
    <row r="16" spans="1:17" ht="401.25" customHeight="1">
      <c r="A16" s="99" t="s">
        <v>31</v>
      </c>
      <c r="B16" s="87" t="s">
        <v>115</v>
      </c>
      <c r="C16" s="46">
        <v>69168.373000000007</v>
      </c>
      <c r="D16" s="46">
        <v>27707</v>
      </c>
      <c r="E16" s="46"/>
      <c r="F16" s="46">
        <f>E16+D16+C16</f>
        <v>96875.373000000007</v>
      </c>
      <c r="G16" s="46">
        <v>68170.659679999997</v>
      </c>
      <c r="H16" s="46">
        <v>27614.6178</v>
      </c>
      <c r="I16" s="46"/>
      <c r="J16" s="46">
        <f>SUM(G16:I16)</f>
        <v>95785.27747999999</v>
      </c>
      <c r="K16" s="106">
        <f>J16*100/F16</f>
        <v>98.874744440983974</v>
      </c>
      <c r="L16" s="56" t="s">
        <v>177</v>
      </c>
    </row>
    <row r="17" spans="1:16" ht="222.75" customHeight="1">
      <c r="A17" s="38"/>
      <c r="B17" s="119"/>
      <c r="C17" s="113"/>
      <c r="D17" s="113"/>
      <c r="E17" s="113"/>
      <c r="F17" s="113"/>
      <c r="G17" s="113"/>
      <c r="H17" s="113"/>
      <c r="I17" s="113"/>
      <c r="J17" s="113"/>
      <c r="K17" s="114"/>
      <c r="L17" s="119" t="s">
        <v>128</v>
      </c>
    </row>
    <row r="18" spans="1:16" s="10" customFormat="1" ht="27" customHeight="1">
      <c r="A18" s="217" t="s">
        <v>32</v>
      </c>
      <c r="B18" s="218"/>
      <c r="C18" s="218"/>
      <c r="D18" s="218"/>
      <c r="E18" s="218"/>
      <c r="F18" s="218"/>
      <c r="G18" s="218"/>
      <c r="H18" s="218"/>
      <c r="I18" s="218"/>
      <c r="J18" s="218"/>
      <c r="K18" s="218"/>
      <c r="L18" s="219"/>
    </row>
    <row r="19" spans="1:16" ht="122.25" customHeight="1">
      <c r="A19" s="99" t="s">
        <v>53</v>
      </c>
      <c r="B19" s="88" t="s">
        <v>116</v>
      </c>
      <c r="C19" s="46">
        <v>788.28</v>
      </c>
      <c r="D19" s="46"/>
      <c r="E19" s="46"/>
      <c r="F19" s="46">
        <f>E19+D19+C19</f>
        <v>788.28</v>
      </c>
      <c r="G19" s="46">
        <v>787.02787999999998</v>
      </c>
      <c r="H19" s="46"/>
      <c r="I19" s="46"/>
      <c r="J19" s="46">
        <f>G19+H19+I19</f>
        <v>787.02787999999998</v>
      </c>
      <c r="K19" s="36">
        <f>J19*100/F19</f>
        <v>99.841157964175167</v>
      </c>
      <c r="L19" s="141" t="s">
        <v>133</v>
      </c>
    </row>
    <row r="20" spans="1:16" s="10" customFormat="1" ht="27" customHeight="1">
      <c r="A20" s="217" t="s">
        <v>5</v>
      </c>
      <c r="B20" s="218"/>
      <c r="C20" s="218"/>
      <c r="D20" s="218"/>
      <c r="E20" s="218"/>
      <c r="F20" s="218"/>
      <c r="G20" s="218"/>
      <c r="H20" s="218"/>
      <c r="I20" s="218"/>
      <c r="J20" s="218"/>
      <c r="K20" s="218"/>
      <c r="L20" s="219"/>
    </row>
    <row r="21" spans="1:16" ht="66" customHeight="1">
      <c r="A21" s="5" t="s">
        <v>15</v>
      </c>
      <c r="B21" s="89" t="s">
        <v>117</v>
      </c>
      <c r="C21" s="55">
        <f t="shared" ref="C21:J21" si="3">C22+C33+C36</f>
        <v>270008.09071999998</v>
      </c>
      <c r="D21" s="12">
        <f t="shared" si="3"/>
        <v>581224.94999999995</v>
      </c>
      <c r="E21" s="55">
        <f t="shared" si="3"/>
        <v>2252.25</v>
      </c>
      <c r="F21" s="55">
        <f t="shared" si="3"/>
        <v>853485.29071999993</v>
      </c>
      <c r="G21" s="55">
        <f t="shared" si="3"/>
        <v>236683.86539999998</v>
      </c>
      <c r="H21" s="55">
        <f t="shared" si="3"/>
        <v>543309.58732000005</v>
      </c>
      <c r="I21" s="55">
        <f t="shared" si="3"/>
        <v>2252.2499699999998</v>
      </c>
      <c r="J21" s="55">
        <f t="shared" si="3"/>
        <v>782245.70269000006</v>
      </c>
      <c r="K21" s="112">
        <f>J21*100/F21</f>
        <v>91.653097152980564</v>
      </c>
      <c r="L21" s="56"/>
    </row>
    <row r="22" spans="1:16" ht="167.25" customHeight="1">
      <c r="A22" s="200" t="s">
        <v>70</v>
      </c>
      <c r="B22" s="56" t="s">
        <v>118</v>
      </c>
      <c r="C22" s="57">
        <v>221483.61772000001</v>
      </c>
      <c r="D22" s="57">
        <v>576973.94999999995</v>
      </c>
      <c r="E22" s="57">
        <v>2252.25</v>
      </c>
      <c r="F22" s="58">
        <f>E22+D22+C22</f>
        <v>800709.81771999993</v>
      </c>
      <c r="G22" s="57">
        <v>192943.66579999999</v>
      </c>
      <c r="H22" s="57">
        <v>539058.58732000005</v>
      </c>
      <c r="I22" s="57">
        <v>2252.2499699999998</v>
      </c>
      <c r="J22" s="58">
        <f>G22+H22+I22</f>
        <v>734254.50309000001</v>
      </c>
      <c r="K22" s="103">
        <f>J22*100/F22</f>
        <v>91.700449631149809</v>
      </c>
      <c r="L22" s="56" t="s">
        <v>134</v>
      </c>
    </row>
    <row r="23" spans="1:16" ht="308.25" customHeight="1">
      <c r="A23" s="201"/>
      <c r="B23" s="59"/>
      <c r="C23" s="60"/>
      <c r="D23" s="60"/>
      <c r="E23" s="60"/>
      <c r="F23" s="61"/>
      <c r="G23" s="60"/>
      <c r="H23" s="60"/>
      <c r="I23" s="60"/>
      <c r="J23" s="61"/>
      <c r="K23" s="107"/>
      <c r="L23" s="59" t="s">
        <v>149</v>
      </c>
    </row>
    <row r="24" spans="1:16" ht="101.25" customHeight="1">
      <c r="A24" s="201"/>
      <c r="B24" s="59"/>
      <c r="C24" s="60"/>
      <c r="D24" s="60"/>
      <c r="E24" s="60"/>
      <c r="F24" s="61"/>
      <c r="G24" s="60"/>
      <c r="H24" s="60"/>
      <c r="I24" s="60"/>
      <c r="J24" s="61"/>
      <c r="K24" s="107"/>
      <c r="L24" s="59" t="s">
        <v>135</v>
      </c>
    </row>
    <row r="25" spans="1:16" ht="102.75" customHeight="1">
      <c r="A25" s="201"/>
      <c r="B25" s="59"/>
      <c r="C25" s="60"/>
      <c r="D25" s="60"/>
      <c r="E25" s="60"/>
      <c r="F25" s="61"/>
      <c r="G25" s="60"/>
      <c r="H25" s="60"/>
      <c r="I25" s="60"/>
      <c r="J25" s="61"/>
      <c r="K25" s="107"/>
      <c r="L25" s="59" t="s">
        <v>185</v>
      </c>
    </row>
    <row r="26" spans="1:16" ht="86.25" customHeight="1">
      <c r="A26" s="201"/>
      <c r="B26" s="59"/>
      <c r="C26" s="60"/>
      <c r="D26" s="60"/>
      <c r="E26" s="60"/>
      <c r="F26" s="61"/>
      <c r="G26" s="60"/>
      <c r="H26" s="60"/>
      <c r="I26" s="60"/>
      <c r="J26" s="61"/>
      <c r="K26" s="107"/>
      <c r="L26" s="56" t="s">
        <v>186</v>
      </c>
    </row>
    <row r="27" spans="1:16" ht="217.5" customHeight="1">
      <c r="A27" s="201"/>
      <c r="B27" s="59"/>
      <c r="C27" s="60"/>
      <c r="D27" s="60"/>
      <c r="E27" s="60"/>
      <c r="F27" s="61"/>
      <c r="G27" s="60"/>
      <c r="H27" s="60"/>
      <c r="I27" s="60"/>
      <c r="J27" s="61"/>
      <c r="K27" s="107"/>
      <c r="L27" s="59" t="s">
        <v>150</v>
      </c>
    </row>
    <row r="28" spans="1:16" ht="348" customHeight="1">
      <c r="A28" s="201"/>
      <c r="B28" s="59"/>
      <c r="C28" s="60"/>
      <c r="D28" s="60"/>
      <c r="E28" s="60"/>
      <c r="F28" s="61"/>
      <c r="G28" s="60"/>
      <c r="H28" s="60"/>
      <c r="I28" s="60"/>
      <c r="J28" s="61"/>
      <c r="K28" s="109"/>
      <c r="L28" s="143" t="s">
        <v>136</v>
      </c>
    </row>
    <row r="29" spans="1:16" ht="213.75" customHeight="1">
      <c r="A29" s="201"/>
      <c r="B29" s="59"/>
      <c r="C29" s="60"/>
      <c r="D29" s="60"/>
      <c r="E29" s="60"/>
      <c r="F29" s="61"/>
      <c r="G29" s="60"/>
      <c r="H29" s="60"/>
      <c r="I29" s="60"/>
      <c r="J29" s="61"/>
      <c r="K29" s="109"/>
      <c r="L29" s="143" t="s">
        <v>183</v>
      </c>
    </row>
    <row r="30" spans="1:16" ht="103.5" customHeight="1">
      <c r="A30" s="201"/>
      <c r="B30" s="59"/>
      <c r="C30" s="60"/>
      <c r="D30" s="60"/>
      <c r="E30" s="60"/>
      <c r="F30" s="61"/>
      <c r="G30" s="60"/>
      <c r="H30" s="60"/>
      <c r="I30" s="60"/>
      <c r="J30" s="61"/>
      <c r="K30" s="109"/>
      <c r="L30" s="143" t="s">
        <v>184</v>
      </c>
    </row>
    <row r="31" spans="1:16" ht="234" customHeight="1">
      <c r="A31" s="201"/>
      <c r="B31" s="59"/>
      <c r="C31" s="60"/>
      <c r="D31" s="60"/>
      <c r="E31" s="60"/>
      <c r="F31" s="61"/>
      <c r="G31" s="60"/>
      <c r="H31" s="60"/>
      <c r="I31" s="60"/>
      <c r="J31" s="61"/>
      <c r="K31" s="109"/>
      <c r="L31" s="143" t="s">
        <v>137</v>
      </c>
      <c r="P31" s="33"/>
    </row>
    <row r="32" spans="1:16" ht="152.25" customHeight="1">
      <c r="A32" s="38"/>
      <c r="B32" s="62"/>
      <c r="C32" s="60"/>
      <c r="D32" s="63"/>
      <c r="E32" s="60"/>
      <c r="F32" s="64"/>
      <c r="G32" s="63"/>
      <c r="H32" s="60"/>
      <c r="I32" s="63"/>
      <c r="J32" s="64"/>
      <c r="K32" s="108"/>
      <c r="L32" s="144" t="s">
        <v>151</v>
      </c>
      <c r="P32" s="33"/>
    </row>
    <row r="33" spans="1:16" ht="236.25" customHeight="1">
      <c r="A33" s="99" t="s">
        <v>71</v>
      </c>
      <c r="B33" s="48" t="s">
        <v>119</v>
      </c>
      <c r="C33" s="65">
        <v>48290.472999999998</v>
      </c>
      <c r="D33" s="65">
        <v>4251</v>
      </c>
      <c r="E33" s="65"/>
      <c r="F33" s="46">
        <f>E33+D33+C33</f>
        <v>52541.472999999998</v>
      </c>
      <c r="G33" s="65">
        <v>43519.509769999997</v>
      </c>
      <c r="H33" s="65">
        <v>4251</v>
      </c>
      <c r="I33" s="65"/>
      <c r="J33" s="42">
        <f>I33+H33+G33</f>
        <v>47770.509769999997</v>
      </c>
      <c r="K33" s="103">
        <f>J33*100/F33</f>
        <v>90.919624141485343</v>
      </c>
      <c r="L33" s="56" t="s">
        <v>181</v>
      </c>
    </row>
    <row r="34" spans="1:16" ht="119.25" customHeight="1">
      <c r="A34" s="167"/>
      <c r="B34" s="162"/>
      <c r="C34" s="76"/>
      <c r="D34" s="76"/>
      <c r="E34" s="76"/>
      <c r="F34" s="77"/>
      <c r="G34" s="76"/>
      <c r="H34" s="76"/>
      <c r="I34" s="76"/>
      <c r="J34" s="110"/>
      <c r="K34" s="107"/>
      <c r="L34" s="59" t="s">
        <v>182</v>
      </c>
    </row>
    <row r="35" spans="1:16" ht="141.75" customHeight="1">
      <c r="A35" s="38"/>
      <c r="B35" s="78"/>
      <c r="C35" s="79"/>
      <c r="D35" s="79"/>
      <c r="E35" s="76"/>
      <c r="F35" s="77"/>
      <c r="G35" s="76"/>
      <c r="H35" s="76"/>
      <c r="I35" s="76"/>
      <c r="J35" s="110"/>
      <c r="K35" s="111"/>
      <c r="L35" s="59" t="s">
        <v>179</v>
      </c>
    </row>
    <row r="36" spans="1:16" ht="285.75" customHeight="1">
      <c r="A36" s="5" t="s">
        <v>72</v>
      </c>
      <c r="B36" s="47" t="s">
        <v>120</v>
      </c>
      <c r="C36" s="54">
        <v>234</v>
      </c>
      <c r="D36" s="66"/>
      <c r="E36" s="54"/>
      <c r="F36" s="55">
        <f>E36+D36+C36</f>
        <v>234</v>
      </c>
      <c r="G36" s="44">
        <v>220.68983</v>
      </c>
      <c r="H36" s="44"/>
      <c r="I36" s="44"/>
      <c r="J36" s="45">
        <f>I36+H36+G36</f>
        <v>220.68983</v>
      </c>
      <c r="K36" s="105">
        <f>J36*100/F36</f>
        <v>94.311893162393162</v>
      </c>
      <c r="L36" s="56" t="s">
        <v>138</v>
      </c>
    </row>
    <row r="37" spans="1:16" s="10" customFormat="1" ht="27" customHeight="1">
      <c r="A37" s="217" t="s">
        <v>41</v>
      </c>
      <c r="B37" s="218"/>
      <c r="C37" s="218"/>
      <c r="D37" s="218"/>
      <c r="E37" s="218"/>
      <c r="F37" s="218"/>
      <c r="G37" s="218"/>
      <c r="H37" s="218"/>
      <c r="I37" s="218"/>
      <c r="J37" s="218"/>
      <c r="K37" s="218"/>
      <c r="L37" s="219"/>
    </row>
    <row r="38" spans="1:16" ht="51" customHeight="1">
      <c r="A38" s="99" t="s">
        <v>16</v>
      </c>
      <c r="B38" s="70" t="s">
        <v>35</v>
      </c>
      <c r="C38" s="55">
        <f t="shared" ref="C38:I38" si="4">C39+C41+C45+C47+C48</f>
        <v>59417.142</v>
      </c>
      <c r="D38" s="55">
        <f t="shared" si="4"/>
        <v>11150.861000000001</v>
      </c>
      <c r="E38" s="55">
        <f t="shared" si="4"/>
        <v>3181.3820000000001</v>
      </c>
      <c r="F38" s="55">
        <f t="shared" si="4"/>
        <v>73749.385000000009</v>
      </c>
      <c r="G38" s="55">
        <f t="shared" si="4"/>
        <v>55611.611580000004</v>
      </c>
      <c r="H38" s="55">
        <f t="shared" si="4"/>
        <v>11150.24418</v>
      </c>
      <c r="I38" s="55">
        <f t="shared" si="4"/>
        <v>3175.1320299999998</v>
      </c>
      <c r="J38" s="55">
        <f>I38+H38+G38</f>
        <v>69936.987789999999</v>
      </c>
      <c r="K38" s="112">
        <f>J38*100/F38</f>
        <v>94.830604743348019</v>
      </c>
      <c r="L38" s="141"/>
    </row>
    <row r="39" spans="1:16" ht="253.5" customHeight="1">
      <c r="A39" s="99" t="s">
        <v>54</v>
      </c>
      <c r="B39" s="67" t="s">
        <v>36</v>
      </c>
      <c r="C39" s="39">
        <v>20953.331999999999</v>
      </c>
      <c r="D39" s="39">
        <v>3801.192</v>
      </c>
      <c r="E39" s="39">
        <v>3050.3510000000001</v>
      </c>
      <c r="F39" s="42">
        <f>E39+D39+C39</f>
        <v>27804.875</v>
      </c>
      <c r="G39" s="39">
        <v>19109.223689999999</v>
      </c>
      <c r="H39" s="39">
        <v>3800.5750899999998</v>
      </c>
      <c r="I39" s="39">
        <v>3044.1011199999998</v>
      </c>
      <c r="J39" s="42">
        <f>I39+H39+G39</f>
        <v>25953.899899999997</v>
      </c>
      <c r="K39" s="103">
        <f>J39*100/F39</f>
        <v>93.342983559537657</v>
      </c>
      <c r="L39" s="56" t="s">
        <v>139</v>
      </c>
    </row>
    <row r="40" spans="1:16" ht="186" customHeight="1">
      <c r="A40" s="38"/>
      <c r="B40" s="127"/>
      <c r="C40" s="125"/>
      <c r="D40" s="125"/>
      <c r="E40" s="126"/>
      <c r="F40" s="110"/>
      <c r="G40" s="126"/>
      <c r="H40" s="125"/>
      <c r="I40" s="125"/>
      <c r="J40" s="124"/>
      <c r="K40" s="111"/>
      <c r="L40" s="62" t="s">
        <v>161</v>
      </c>
    </row>
    <row r="41" spans="1:16" ht="99.75" customHeight="1">
      <c r="A41" s="99" t="s">
        <v>55</v>
      </c>
      <c r="B41" s="49" t="s">
        <v>103</v>
      </c>
      <c r="C41" s="65">
        <v>19502.71</v>
      </c>
      <c r="D41" s="65">
        <v>7259.6689999999999</v>
      </c>
      <c r="E41" s="65">
        <v>131.03100000000001</v>
      </c>
      <c r="F41" s="46">
        <f>E41+D41+C41</f>
        <v>26893.41</v>
      </c>
      <c r="G41" s="65">
        <v>18780.292219999999</v>
      </c>
      <c r="H41" s="65">
        <v>7259.6690900000003</v>
      </c>
      <c r="I41" s="65">
        <v>131.03091000000001</v>
      </c>
      <c r="J41" s="46">
        <f>G41+I41+H41</f>
        <v>26170.99222</v>
      </c>
      <c r="K41" s="106">
        <f>J41*100/F41</f>
        <v>97.313773969161971</v>
      </c>
      <c r="L41" s="87" t="s">
        <v>187</v>
      </c>
      <c r="P41" s="3" t="s">
        <v>88</v>
      </c>
    </row>
    <row r="42" spans="1:16" ht="134.25" customHeight="1">
      <c r="A42" s="167"/>
      <c r="B42" s="80"/>
      <c r="C42" s="76"/>
      <c r="D42" s="76"/>
      <c r="E42" s="76"/>
      <c r="F42" s="77"/>
      <c r="G42" s="76"/>
      <c r="H42" s="76"/>
      <c r="I42" s="76"/>
      <c r="J42" s="77"/>
      <c r="K42" s="128"/>
      <c r="L42" s="145" t="s">
        <v>188</v>
      </c>
      <c r="P42" s="3"/>
    </row>
    <row r="43" spans="1:16" ht="137.25" customHeight="1">
      <c r="A43" s="121"/>
      <c r="B43" s="80"/>
      <c r="C43" s="76"/>
      <c r="D43" s="76"/>
      <c r="E43" s="76"/>
      <c r="F43" s="77"/>
      <c r="G43" s="76"/>
      <c r="H43" s="76"/>
      <c r="I43" s="76"/>
      <c r="J43" s="77"/>
      <c r="K43" s="128"/>
      <c r="L43" s="145" t="s">
        <v>162</v>
      </c>
      <c r="P43" s="3"/>
    </row>
    <row r="44" spans="1:16" ht="187.5" customHeight="1">
      <c r="A44" s="100"/>
      <c r="B44" s="80"/>
      <c r="C44" s="76"/>
      <c r="D44" s="76"/>
      <c r="E44" s="76"/>
      <c r="F44" s="77"/>
      <c r="G44" s="76"/>
      <c r="H44" s="76"/>
      <c r="I44" s="79"/>
      <c r="J44" s="113"/>
      <c r="K44" s="114"/>
      <c r="L44" s="119" t="s">
        <v>170</v>
      </c>
      <c r="P44" s="3"/>
    </row>
    <row r="45" spans="1:16" ht="265.5" customHeight="1">
      <c r="A45" s="99" t="s">
        <v>56</v>
      </c>
      <c r="B45" s="40" t="s">
        <v>82</v>
      </c>
      <c r="C45" s="65">
        <v>772.7</v>
      </c>
      <c r="D45" s="65"/>
      <c r="E45" s="65"/>
      <c r="F45" s="46">
        <f>E45+D45+C45</f>
        <v>772.7</v>
      </c>
      <c r="G45" s="65">
        <v>766.12651000000005</v>
      </c>
      <c r="H45" s="65"/>
      <c r="I45" s="65"/>
      <c r="J45" s="46">
        <f>G45+H45+I45</f>
        <v>766.12651000000005</v>
      </c>
      <c r="K45" s="106">
        <f>J45/F45*100</f>
        <v>99.149283033518827</v>
      </c>
      <c r="L45" s="145" t="s">
        <v>163</v>
      </c>
    </row>
    <row r="46" spans="1:16" ht="135.75" customHeight="1">
      <c r="A46" s="121"/>
      <c r="B46" s="129"/>
      <c r="C46" s="79"/>
      <c r="D46" s="79"/>
      <c r="E46" s="79"/>
      <c r="F46" s="113"/>
      <c r="G46" s="79"/>
      <c r="H46" s="79"/>
      <c r="I46" s="79"/>
      <c r="J46" s="113"/>
      <c r="K46" s="114"/>
      <c r="L46" s="119" t="s">
        <v>164</v>
      </c>
    </row>
    <row r="47" spans="1:16" ht="135" customHeight="1">
      <c r="A47" s="99" t="s">
        <v>57</v>
      </c>
      <c r="B47" s="68" t="s">
        <v>104</v>
      </c>
      <c r="C47" s="54">
        <v>16303.3</v>
      </c>
      <c r="D47" s="54"/>
      <c r="E47" s="54"/>
      <c r="F47" s="55">
        <f>E47+D47+C47</f>
        <v>16303.3</v>
      </c>
      <c r="G47" s="44">
        <v>15158.00057</v>
      </c>
      <c r="H47" s="44"/>
      <c r="I47" s="44"/>
      <c r="J47" s="45">
        <f>I47+H47+G47</f>
        <v>15158.00057</v>
      </c>
      <c r="K47" s="105">
        <f>J47*100/F47</f>
        <v>92.975045358915068</v>
      </c>
      <c r="L47" s="141" t="s">
        <v>140</v>
      </c>
      <c r="P47" s="7"/>
    </row>
    <row r="48" spans="1:16" ht="334.5" customHeight="1">
      <c r="A48" s="99" t="s">
        <v>58</v>
      </c>
      <c r="B48" s="69" t="s">
        <v>105</v>
      </c>
      <c r="C48" s="54">
        <v>1885.1</v>
      </c>
      <c r="D48" s="54">
        <v>90</v>
      </c>
      <c r="E48" s="55"/>
      <c r="F48" s="55">
        <f>E48+D48+C48</f>
        <v>1975.1</v>
      </c>
      <c r="G48" s="54">
        <v>1797.9685899999999</v>
      </c>
      <c r="H48" s="54">
        <v>90</v>
      </c>
      <c r="I48" s="54"/>
      <c r="J48" s="55">
        <f>I48+H48+G48</f>
        <v>1887.9685899999999</v>
      </c>
      <c r="K48" s="112">
        <f>J48*100/F48</f>
        <v>95.588506404739007</v>
      </c>
      <c r="L48" s="141" t="s">
        <v>167</v>
      </c>
    </row>
    <row r="49" spans="1:12" ht="26.25" customHeight="1">
      <c r="A49" s="217" t="s">
        <v>6</v>
      </c>
      <c r="B49" s="218"/>
      <c r="C49" s="218"/>
      <c r="D49" s="218"/>
      <c r="E49" s="218"/>
      <c r="F49" s="218"/>
      <c r="G49" s="218"/>
      <c r="H49" s="218"/>
      <c r="I49" s="218"/>
      <c r="J49" s="218"/>
      <c r="K49" s="218"/>
      <c r="L49" s="219"/>
    </row>
    <row r="50" spans="1:12" ht="303.75" customHeight="1">
      <c r="A50" s="122" t="s">
        <v>59</v>
      </c>
      <c r="B50" s="135" t="s">
        <v>106</v>
      </c>
      <c r="C50" s="46">
        <v>1203.2</v>
      </c>
      <c r="D50" s="12"/>
      <c r="E50" s="65"/>
      <c r="F50" s="46">
        <f>E50+D50+C50</f>
        <v>1203.2</v>
      </c>
      <c r="G50" s="118">
        <v>733.32079999999996</v>
      </c>
      <c r="H50" s="118"/>
      <c r="I50" s="118"/>
      <c r="J50" s="118">
        <f>I50+H50+G50</f>
        <v>733.32079999999996</v>
      </c>
      <c r="K50" s="106">
        <f>J50*100/F50</f>
        <v>60.947539893617019</v>
      </c>
      <c r="L50" s="56" t="s">
        <v>165</v>
      </c>
    </row>
    <row r="51" spans="1:12" ht="87.75" customHeight="1">
      <c r="A51" s="165"/>
      <c r="B51" s="166"/>
      <c r="C51" s="77"/>
      <c r="D51" s="12"/>
      <c r="E51" s="76"/>
      <c r="F51" s="77"/>
      <c r="G51" s="138"/>
      <c r="H51" s="138"/>
      <c r="I51" s="138"/>
      <c r="J51" s="138"/>
      <c r="K51" s="128"/>
      <c r="L51" s="59" t="s">
        <v>166</v>
      </c>
    </row>
    <row r="52" spans="1:12" ht="84" customHeight="1">
      <c r="A52" s="123"/>
      <c r="B52" s="139"/>
      <c r="C52" s="77"/>
      <c r="D52" s="77"/>
      <c r="E52" s="76"/>
      <c r="F52" s="77"/>
      <c r="G52" s="138"/>
      <c r="H52" s="138"/>
      <c r="I52" s="138"/>
      <c r="J52" s="138"/>
      <c r="K52" s="128"/>
      <c r="L52" s="59" t="s">
        <v>155</v>
      </c>
    </row>
    <row r="53" spans="1:12" ht="373.5" customHeight="1">
      <c r="A53" s="38"/>
      <c r="B53" s="136"/>
      <c r="C53" s="113"/>
      <c r="D53" s="113"/>
      <c r="E53" s="79"/>
      <c r="F53" s="113"/>
      <c r="G53" s="137"/>
      <c r="H53" s="137"/>
      <c r="I53" s="137"/>
      <c r="J53" s="137"/>
      <c r="K53" s="114"/>
      <c r="L53" s="62" t="s">
        <v>168</v>
      </c>
    </row>
    <row r="54" spans="1:12" ht="27" customHeight="1">
      <c r="A54" s="217" t="s">
        <v>7</v>
      </c>
      <c r="B54" s="218"/>
      <c r="C54" s="218"/>
      <c r="D54" s="218"/>
      <c r="E54" s="218"/>
      <c r="F54" s="218"/>
      <c r="G54" s="218"/>
      <c r="H54" s="218"/>
      <c r="I54" s="218"/>
      <c r="J54" s="218"/>
      <c r="K54" s="218"/>
      <c r="L54" s="219"/>
    </row>
    <row r="55" spans="1:12" ht="204.75" customHeight="1">
      <c r="A55" s="5" t="s">
        <v>17</v>
      </c>
      <c r="B55" s="89" t="s">
        <v>97</v>
      </c>
      <c r="C55" s="55">
        <v>1668.9</v>
      </c>
      <c r="D55" s="55">
        <v>90</v>
      </c>
      <c r="E55" s="55"/>
      <c r="F55" s="55">
        <f>E55+D55+C55</f>
        <v>1758.9</v>
      </c>
      <c r="G55" s="55">
        <v>1559.6796099999999</v>
      </c>
      <c r="H55" s="55">
        <v>90</v>
      </c>
      <c r="I55" s="55"/>
      <c r="J55" s="55">
        <f>G55+I55+H55</f>
        <v>1649.6796099999999</v>
      </c>
      <c r="K55" s="112">
        <f>J55/F55*100</f>
        <v>93.79041503212234</v>
      </c>
      <c r="L55" s="141" t="s">
        <v>156</v>
      </c>
    </row>
    <row r="56" spans="1:12" ht="26.25" customHeight="1">
      <c r="A56" s="217" t="s">
        <v>40</v>
      </c>
      <c r="B56" s="218"/>
      <c r="C56" s="218"/>
      <c r="D56" s="218"/>
      <c r="E56" s="218"/>
      <c r="F56" s="218"/>
      <c r="G56" s="218"/>
      <c r="H56" s="218"/>
      <c r="I56" s="218"/>
      <c r="J56" s="218"/>
      <c r="K56" s="218"/>
      <c r="L56" s="219"/>
    </row>
    <row r="57" spans="1:12" ht="122.25" customHeight="1">
      <c r="A57" s="5" t="s">
        <v>18</v>
      </c>
      <c r="B57" s="89" t="s">
        <v>37</v>
      </c>
      <c r="C57" s="55">
        <v>390</v>
      </c>
      <c r="D57" s="54"/>
      <c r="E57" s="55"/>
      <c r="F57" s="55">
        <f>E57+D57+C57</f>
        <v>390</v>
      </c>
      <c r="G57" s="55">
        <v>390</v>
      </c>
      <c r="H57" s="55"/>
      <c r="I57" s="55"/>
      <c r="J57" s="55">
        <f>I57+H57+G57</f>
        <v>390</v>
      </c>
      <c r="K57" s="112">
        <f t="shared" ref="K57:K62" si="5">J57*100/F57</f>
        <v>100</v>
      </c>
      <c r="L57" s="146" t="s">
        <v>169</v>
      </c>
    </row>
    <row r="58" spans="1:12" ht="54.75" customHeight="1">
      <c r="A58" s="5" t="s">
        <v>60</v>
      </c>
      <c r="B58" s="86" t="s">
        <v>38</v>
      </c>
      <c r="C58" s="55">
        <f>C59+C60+C61+C62</f>
        <v>8505.2653399999999</v>
      </c>
      <c r="D58" s="55">
        <f>D59+D60+D61+D62</f>
        <v>66541.149999999994</v>
      </c>
      <c r="E58" s="55">
        <f>E59+E60+E61+E62</f>
        <v>5502</v>
      </c>
      <c r="F58" s="55">
        <f>F59+F60+F61+F62</f>
        <v>80548.415339999992</v>
      </c>
      <c r="G58" s="55">
        <f>G59+G60+G61+G62</f>
        <v>8305.5524699999987</v>
      </c>
      <c r="H58" s="55">
        <f t="shared" ref="H58:J58" si="6">H59+H60+H61+H62</f>
        <v>63678.443510000005</v>
      </c>
      <c r="I58" s="55">
        <f t="shared" si="6"/>
        <v>5501.9595399999998</v>
      </c>
      <c r="J58" s="55">
        <f t="shared" si="6"/>
        <v>77485.955520000003</v>
      </c>
      <c r="K58" s="112">
        <f t="shared" si="5"/>
        <v>96.197988741214644</v>
      </c>
      <c r="L58" s="72"/>
    </row>
    <row r="59" spans="1:12" ht="122.25" customHeight="1">
      <c r="A59" s="5" t="s">
        <v>73</v>
      </c>
      <c r="B59" s="43" t="s">
        <v>39</v>
      </c>
      <c r="C59" s="54">
        <v>366</v>
      </c>
      <c r="D59" s="54"/>
      <c r="E59" s="54"/>
      <c r="F59" s="55">
        <f>E59+D59+C59</f>
        <v>366</v>
      </c>
      <c r="G59" s="44">
        <v>366</v>
      </c>
      <c r="H59" s="44"/>
      <c r="I59" s="44"/>
      <c r="J59" s="45">
        <f>I59+H59+G59</f>
        <v>366</v>
      </c>
      <c r="K59" s="105">
        <f t="shared" si="5"/>
        <v>100</v>
      </c>
      <c r="L59" s="68" t="s">
        <v>141</v>
      </c>
    </row>
    <row r="60" spans="1:12" ht="204.75" customHeight="1">
      <c r="A60" s="5" t="s">
        <v>74</v>
      </c>
      <c r="B60" s="43" t="s">
        <v>171</v>
      </c>
      <c r="C60" s="54"/>
      <c r="D60" s="54">
        <v>60047.15</v>
      </c>
      <c r="E60" s="54">
        <v>5502</v>
      </c>
      <c r="F60" s="55">
        <f>E60+D60+C60</f>
        <v>65549.149999999994</v>
      </c>
      <c r="G60" s="15"/>
      <c r="H60" s="44">
        <v>57532.17568</v>
      </c>
      <c r="I60" s="44">
        <v>5501.9595399999998</v>
      </c>
      <c r="J60" s="45">
        <f>G60+H60+I60</f>
        <v>63034.135219999996</v>
      </c>
      <c r="K60" s="105">
        <f t="shared" si="5"/>
        <v>96.163161871664244</v>
      </c>
      <c r="L60" s="81" t="s">
        <v>194</v>
      </c>
    </row>
    <row r="61" spans="1:12" ht="200.25" customHeight="1">
      <c r="A61" s="5" t="s">
        <v>75</v>
      </c>
      <c r="B61" s="43" t="s">
        <v>107</v>
      </c>
      <c r="C61" s="54">
        <v>3261.1553399999998</v>
      </c>
      <c r="D61" s="54">
        <v>1743</v>
      </c>
      <c r="E61" s="54"/>
      <c r="F61" s="55">
        <f>E61+D61+C61</f>
        <v>5004.1553399999993</v>
      </c>
      <c r="G61" s="44">
        <v>3064.15625</v>
      </c>
      <c r="H61" s="44">
        <v>1699.6780900000001</v>
      </c>
      <c r="I61" s="44"/>
      <c r="J61" s="45">
        <f>I61+H61+G61</f>
        <v>4763.8343400000003</v>
      </c>
      <c r="K61" s="105">
        <f t="shared" si="5"/>
        <v>95.197571144943723</v>
      </c>
      <c r="L61" s="81" t="s">
        <v>175</v>
      </c>
    </row>
    <row r="62" spans="1:12" ht="219" customHeight="1">
      <c r="A62" s="71" t="s">
        <v>83</v>
      </c>
      <c r="B62" s="51" t="s">
        <v>108</v>
      </c>
      <c r="C62" s="54">
        <v>4878.1099999999997</v>
      </c>
      <c r="D62" s="54">
        <v>4751</v>
      </c>
      <c r="E62" s="54"/>
      <c r="F62" s="55">
        <f>E62+D62+C62</f>
        <v>9629.11</v>
      </c>
      <c r="G62" s="44">
        <v>4875.3962199999996</v>
      </c>
      <c r="H62" s="44">
        <v>4446.5897400000003</v>
      </c>
      <c r="I62" s="44"/>
      <c r="J62" s="45">
        <f>I62+H62+G62</f>
        <v>9321.98596</v>
      </c>
      <c r="K62" s="105">
        <f t="shared" si="5"/>
        <v>96.810462856899548</v>
      </c>
      <c r="L62" s="141" t="s">
        <v>172</v>
      </c>
    </row>
    <row r="63" spans="1:12" ht="27" customHeight="1">
      <c r="A63" s="221" t="s">
        <v>30</v>
      </c>
      <c r="B63" s="218"/>
      <c r="C63" s="218"/>
      <c r="D63" s="218"/>
      <c r="E63" s="218"/>
      <c r="F63" s="218"/>
      <c r="G63" s="218"/>
      <c r="H63" s="218"/>
      <c r="I63" s="218"/>
      <c r="J63" s="218"/>
      <c r="K63" s="218"/>
      <c r="L63" s="219"/>
    </row>
    <row r="64" spans="1:12" ht="253.5" customHeight="1">
      <c r="A64" s="120" t="s">
        <v>19</v>
      </c>
      <c r="B64" s="133" t="s">
        <v>109</v>
      </c>
      <c r="C64" s="46">
        <v>3412.5</v>
      </c>
      <c r="D64" s="46">
        <v>31731.506440000001</v>
      </c>
      <c r="E64" s="65"/>
      <c r="F64" s="46">
        <f>E64+D64+C64</f>
        <v>35144.006439999997</v>
      </c>
      <c r="G64" s="46">
        <v>3022.51296</v>
      </c>
      <c r="H64" s="46">
        <v>31693.949400000001</v>
      </c>
      <c r="I64" s="46"/>
      <c r="J64" s="46">
        <f>I64+H64+G64</f>
        <v>34716.462360000005</v>
      </c>
      <c r="K64" s="106">
        <f>J64*100/F64</f>
        <v>98.783450939977712</v>
      </c>
      <c r="L64" s="56" t="s">
        <v>157</v>
      </c>
    </row>
    <row r="65" spans="1:16" ht="216.75" customHeight="1">
      <c r="A65" s="38"/>
      <c r="B65" s="134"/>
      <c r="C65" s="113"/>
      <c r="D65" s="113"/>
      <c r="E65" s="79"/>
      <c r="F65" s="113"/>
      <c r="G65" s="113"/>
      <c r="H65" s="113"/>
      <c r="I65" s="113"/>
      <c r="J65" s="113"/>
      <c r="K65" s="114"/>
      <c r="L65" s="62" t="s">
        <v>158</v>
      </c>
    </row>
    <row r="66" spans="1:16" ht="24.75" customHeight="1">
      <c r="A66" s="209" t="s">
        <v>8</v>
      </c>
      <c r="B66" s="222"/>
      <c r="C66" s="222"/>
      <c r="D66" s="222"/>
      <c r="E66" s="222"/>
      <c r="F66" s="222"/>
      <c r="G66" s="222"/>
      <c r="H66" s="222"/>
      <c r="I66" s="222"/>
      <c r="J66" s="222"/>
      <c r="K66" s="222"/>
      <c r="L66" s="223"/>
    </row>
    <row r="67" spans="1:16" ht="85.5" customHeight="1">
      <c r="A67" s="72" t="s">
        <v>20</v>
      </c>
      <c r="B67" s="89" t="s">
        <v>159</v>
      </c>
      <c r="C67" s="55">
        <f>C68+C69+C71+C70</f>
        <v>148.60128</v>
      </c>
      <c r="D67" s="55">
        <f t="shared" ref="D67:J67" si="7">D68+D69+D71+D70</f>
        <v>0</v>
      </c>
      <c r="E67" s="55">
        <f t="shared" si="7"/>
        <v>0</v>
      </c>
      <c r="F67" s="55">
        <f t="shared" si="7"/>
        <v>148.60128</v>
      </c>
      <c r="G67" s="55">
        <f t="shared" si="7"/>
        <v>145.26002</v>
      </c>
      <c r="H67" s="55">
        <f t="shared" si="7"/>
        <v>0</v>
      </c>
      <c r="I67" s="55">
        <f t="shared" si="7"/>
        <v>0</v>
      </c>
      <c r="J67" s="55">
        <f t="shared" si="7"/>
        <v>145.26002</v>
      </c>
      <c r="K67" s="112">
        <f>J67*100/F67</f>
        <v>97.751526770159714</v>
      </c>
      <c r="L67" s="72"/>
    </row>
    <row r="68" spans="1:16" ht="73.5" customHeight="1">
      <c r="A68" s="72" t="s">
        <v>76</v>
      </c>
      <c r="B68" s="43" t="s">
        <v>42</v>
      </c>
      <c r="C68" s="54">
        <v>20.40128</v>
      </c>
      <c r="D68" s="54"/>
      <c r="E68" s="54"/>
      <c r="F68" s="55">
        <f>E68+D68+C68</f>
        <v>20.40128</v>
      </c>
      <c r="G68" s="116">
        <v>18.096</v>
      </c>
      <c r="H68" s="115"/>
      <c r="I68" s="115"/>
      <c r="J68" s="115">
        <f t="shared" ref="J68:J71" si="8">I68+H68+G68</f>
        <v>18.096</v>
      </c>
      <c r="K68" s="112">
        <f>J68*100/F68</f>
        <v>88.700316842864751</v>
      </c>
      <c r="L68" s="147" t="s">
        <v>153</v>
      </c>
    </row>
    <row r="69" spans="1:16" ht="121.5" customHeight="1">
      <c r="A69" s="73" t="s">
        <v>77</v>
      </c>
      <c r="B69" s="69" t="s">
        <v>43</v>
      </c>
      <c r="C69" s="54">
        <v>50</v>
      </c>
      <c r="D69" s="54"/>
      <c r="E69" s="54"/>
      <c r="F69" s="55">
        <f>E69+D69+C69</f>
        <v>50</v>
      </c>
      <c r="G69" s="116">
        <v>49.776670000000003</v>
      </c>
      <c r="H69" s="115"/>
      <c r="I69" s="115"/>
      <c r="J69" s="115">
        <f t="shared" si="8"/>
        <v>49.776670000000003</v>
      </c>
      <c r="K69" s="112">
        <f>J69*100/F69</f>
        <v>99.553340000000006</v>
      </c>
      <c r="L69" s="148" t="s">
        <v>180</v>
      </c>
    </row>
    <row r="70" spans="1:16" ht="139.5" customHeight="1">
      <c r="A70" s="5" t="s">
        <v>78</v>
      </c>
      <c r="B70" s="51" t="s">
        <v>44</v>
      </c>
      <c r="C70" s="54">
        <v>73.2</v>
      </c>
      <c r="D70" s="54"/>
      <c r="E70" s="54"/>
      <c r="F70" s="55">
        <f>E70+D70+C70</f>
        <v>73.2</v>
      </c>
      <c r="G70" s="116">
        <v>72.387349999999998</v>
      </c>
      <c r="H70" s="116"/>
      <c r="I70" s="116"/>
      <c r="J70" s="115">
        <f t="shared" si="8"/>
        <v>72.387349999999998</v>
      </c>
      <c r="K70" s="112">
        <f>J70*100/F70</f>
        <v>98.889822404371571</v>
      </c>
      <c r="L70" s="148" t="s">
        <v>152</v>
      </c>
    </row>
    <row r="71" spans="1:16" ht="56.25" customHeight="1">
      <c r="A71" s="5" t="s">
        <v>110</v>
      </c>
      <c r="B71" s="51" t="s">
        <v>111</v>
      </c>
      <c r="C71" s="54">
        <v>5</v>
      </c>
      <c r="D71" s="54"/>
      <c r="E71" s="54"/>
      <c r="F71" s="55">
        <f>E71+D71+C71</f>
        <v>5</v>
      </c>
      <c r="G71" s="116">
        <v>5</v>
      </c>
      <c r="H71" s="116"/>
      <c r="I71" s="116"/>
      <c r="J71" s="55">
        <f t="shared" si="8"/>
        <v>5</v>
      </c>
      <c r="K71" s="112">
        <f>J71*100/F71</f>
        <v>100</v>
      </c>
      <c r="L71" s="81" t="s">
        <v>142</v>
      </c>
    </row>
    <row r="72" spans="1:16" ht="27" customHeight="1">
      <c r="A72" s="224" t="s">
        <v>9</v>
      </c>
      <c r="B72" s="225"/>
      <c r="C72" s="225"/>
      <c r="D72" s="225"/>
      <c r="E72" s="225"/>
      <c r="F72" s="225"/>
      <c r="G72" s="225"/>
      <c r="H72" s="225"/>
      <c r="I72" s="225"/>
      <c r="J72" s="225"/>
      <c r="K72" s="225"/>
      <c r="L72" s="225"/>
    </row>
    <row r="73" spans="1:16" ht="203.25" customHeight="1">
      <c r="A73" s="112" t="s">
        <v>61</v>
      </c>
      <c r="B73" s="90" t="s">
        <v>93</v>
      </c>
      <c r="C73" s="55">
        <v>21</v>
      </c>
      <c r="D73" s="55"/>
      <c r="E73" s="55"/>
      <c r="F73" s="55">
        <f>E73+D73+C73</f>
        <v>21</v>
      </c>
      <c r="G73" s="115">
        <v>20.941510000000001</v>
      </c>
      <c r="H73" s="115"/>
      <c r="I73" s="115"/>
      <c r="J73" s="115">
        <f>G73+H73+I73</f>
        <v>20.941510000000001</v>
      </c>
      <c r="K73" s="112">
        <f>J73/F73*100</f>
        <v>99.721476190476196</v>
      </c>
      <c r="L73" s="72" t="s">
        <v>173</v>
      </c>
    </row>
    <row r="74" spans="1:16" ht="27" customHeight="1">
      <c r="A74" s="217" t="s">
        <v>10</v>
      </c>
      <c r="B74" s="218"/>
      <c r="C74" s="218"/>
      <c r="D74" s="218"/>
      <c r="E74" s="218"/>
      <c r="F74" s="218"/>
      <c r="G74" s="218"/>
      <c r="H74" s="218"/>
      <c r="I74" s="218"/>
      <c r="J74" s="218"/>
      <c r="K74" s="218"/>
      <c r="L74" s="219"/>
    </row>
    <row r="75" spans="1:16" ht="35.25" customHeight="1">
      <c r="A75" s="163" t="s">
        <v>21</v>
      </c>
      <c r="B75" s="89" t="s">
        <v>47</v>
      </c>
      <c r="C75" s="55">
        <f>C78+C76+C77+C79</f>
        <v>284.60000000000002</v>
      </c>
      <c r="D75" s="55">
        <f t="shared" ref="D75:F75" si="9">D78+D76+D77+D79</f>
        <v>906.53540999999996</v>
      </c>
      <c r="E75" s="55">
        <f t="shared" si="9"/>
        <v>6583.5571499999996</v>
      </c>
      <c r="F75" s="55">
        <f t="shared" si="9"/>
        <v>7774.6925599999995</v>
      </c>
      <c r="G75" s="55">
        <f>G78+G76+G77+G79</f>
        <v>249.6</v>
      </c>
      <c r="H75" s="55">
        <f>H78+H76+H77+H79</f>
        <v>904.37392</v>
      </c>
      <c r="I75" s="55">
        <f>I78+I76+I77+I79</f>
        <v>6561.7027600000001</v>
      </c>
      <c r="J75" s="55">
        <f>I75+H75+G75</f>
        <v>7715.6766800000005</v>
      </c>
      <c r="K75" s="112">
        <f>J75*100/F75</f>
        <v>99.240923296393362</v>
      </c>
      <c r="L75" s="72"/>
    </row>
    <row r="76" spans="1:16" ht="52.5" customHeight="1">
      <c r="A76" s="47" t="s">
        <v>84</v>
      </c>
      <c r="B76" s="53" t="s">
        <v>48</v>
      </c>
      <c r="C76" s="54">
        <v>20</v>
      </c>
      <c r="D76" s="54"/>
      <c r="E76" s="54"/>
      <c r="F76" s="55">
        <f>E76+D76+C76</f>
        <v>20</v>
      </c>
      <c r="G76" s="54">
        <v>0</v>
      </c>
      <c r="H76" s="54"/>
      <c r="I76" s="54"/>
      <c r="J76" s="55">
        <f t="shared" ref="J76:J77" si="10">I76+H76+G76</f>
        <v>0</v>
      </c>
      <c r="K76" s="112">
        <f t="shared" ref="K76:K78" si="11">J76*100/F76</f>
        <v>0</v>
      </c>
      <c r="L76" s="149" t="s">
        <v>143</v>
      </c>
    </row>
    <row r="77" spans="1:16" ht="68.25" customHeight="1">
      <c r="A77" s="47" t="s">
        <v>85</v>
      </c>
      <c r="B77" s="53" t="s">
        <v>127</v>
      </c>
      <c r="C77" s="54">
        <v>10</v>
      </c>
      <c r="D77" s="54"/>
      <c r="E77" s="54"/>
      <c r="F77" s="55">
        <f>E77+D77+C77</f>
        <v>10</v>
      </c>
      <c r="G77" s="54">
        <v>0</v>
      </c>
      <c r="H77" s="54"/>
      <c r="I77" s="54"/>
      <c r="J77" s="55">
        <f t="shared" si="10"/>
        <v>0</v>
      </c>
      <c r="K77" s="112">
        <f t="shared" si="11"/>
        <v>0</v>
      </c>
      <c r="L77" s="147" t="s">
        <v>144</v>
      </c>
    </row>
    <row r="78" spans="1:16" ht="102" customHeight="1">
      <c r="A78" s="47" t="s">
        <v>86</v>
      </c>
      <c r="B78" s="53" t="s">
        <v>126</v>
      </c>
      <c r="C78" s="54">
        <v>249.6</v>
      </c>
      <c r="D78" s="54">
        <v>304.79593</v>
      </c>
      <c r="E78" s="54">
        <v>499.49957000000001</v>
      </c>
      <c r="F78" s="55">
        <f>E78+D78+C78</f>
        <v>1053.8954999999999</v>
      </c>
      <c r="G78" s="117">
        <v>249.6</v>
      </c>
      <c r="H78" s="117">
        <v>304.79593</v>
      </c>
      <c r="I78" s="117">
        <v>499.49957000000001</v>
      </c>
      <c r="J78" s="55">
        <f>I78+H78+G78</f>
        <v>1053.8954999999999</v>
      </c>
      <c r="K78" s="112">
        <f t="shared" si="11"/>
        <v>100</v>
      </c>
      <c r="L78" s="72" t="s">
        <v>176</v>
      </c>
    </row>
    <row r="79" spans="1:16" ht="71.25" customHeight="1">
      <c r="A79" s="47" t="s">
        <v>95</v>
      </c>
      <c r="B79" s="53" t="s">
        <v>96</v>
      </c>
      <c r="C79" s="54">
        <v>5</v>
      </c>
      <c r="D79" s="54">
        <v>601.73947999999996</v>
      </c>
      <c r="E79" s="54">
        <v>6084.0575799999997</v>
      </c>
      <c r="F79" s="55">
        <f>E79+D79+C79</f>
        <v>6690.7970599999999</v>
      </c>
      <c r="G79" s="117"/>
      <c r="H79" s="117">
        <f>582.16307+17.41492</f>
        <v>599.57799</v>
      </c>
      <c r="I79" s="117">
        <f>5886.12472+176.07847</f>
        <v>6062.2031900000002</v>
      </c>
      <c r="J79" s="55">
        <f>I79+H79+G79</f>
        <v>6661.7811799999999</v>
      </c>
      <c r="K79" s="112">
        <f>J79*100/F79</f>
        <v>99.56633148876287</v>
      </c>
      <c r="L79" s="72" t="s">
        <v>174</v>
      </c>
    </row>
    <row r="80" spans="1:16" ht="236.25" customHeight="1">
      <c r="A80" s="164" t="s">
        <v>62</v>
      </c>
      <c r="B80" s="131" t="s">
        <v>125</v>
      </c>
      <c r="C80" s="46">
        <v>12011.8</v>
      </c>
      <c r="D80" s="46">
        <v>735</v>
      </c>
      <c r="E80" s="46"/>
      <c r="F80" s="46">
        <f>E80+D80+C80</f>
        <v>12746.8</v>
      </c>
      <c r="G80" s="46">
        <v>11447.992980000001</v>
      </c>
      <c r="H80" s="46">
        <v>271.07195000000002</v>
      </c>
      <c r="I80" s="46"/>
      <c r="J80" s="46">
        <f>I80+H80+G80</f>
        <v>11719.06493</v>
      </c>
      <c r="K80" s="106">
        <f>J80*100/F80</f>
        <v>91.937309207016668</v>
      </c>
      <c r="L80" s="150" t="s">
        <v>145</v>
      </c>
      <c r="P80" s="3" t="s">
        <v>99</v>
      </c>
    </row>
    <row r="81" spans="1:16" ht="204.75" customHeight="1">
      <c r="A81" s="130"/>
      <c r="B81" s="132"/>
      <c r="C81" s="113"/>
      <c r="D81" s="113"/>
      <c r="E81" s="113"/>
      <c r="F81" s="113"/>
      <c r="G81" s="113"/>
      <c r="H81" s="113"/>
      <c r="I81" s="113"/>
      <c r="J81" s="113"/>
      <c r="K81" s="114"/>
      <c r="L81" s="151" t="s">
        <v>146</v>
      </c>
      <c r="P81" s="3"/>
    </row>
    <row r="82" spans="1:16" ht="27" customHeight="1">
      <c r="A82" s="217" t="s">
        <v>11</v>
      </c>
      <c r="B82" s="218"/>
      <c r="C82" s="218"/>
      <c r="D82" s="218"/>
      <c r="E82" s="218"/>
      <c r="F82" s="218"/>
      <c r="G82" s="218"/>
      <c r="H82" s="218"/>
      <c r="I82" s="218"/>
      <c r="J82" s="218"/>
      <c r="K82" s="218"/>
      <c r="L82" s="219"/>
    </row>
    <row r="83" spans="1:16" ht="132" customHeight="1">
      <c r="A83" s="48" t="s">
        <v>63</v>
      </c>
      <c r="B83" s="91" t="s">
        <v>112</v>
      </c>
      <c r="C83" s="46">
        <v>9.9890000000000008</v>
      </c>
      <c r="D83" s="46">
        <v>2960.81016</v>
      </c>
      <c r="E83" s="46"/>
      <c r="F83" s="46">
        <f>E83+D83+C83</f>
        <v>2970.79916</v>
      </c>
      <c r="G83" s="46">
        <v>6.3539399999999997</v>
      </c>
      <c r="H83" s="46">
        <v>2960.81016</v>
      </c>
      <c r="I83" s="46"/>
      <c r="J83" s="46">
        <f>I83+H83+G83</f>
        <v>2967.1641</v>
      </c>
      <c r="K83" s="106">
        <f>J83*100/F83</f>
        <v>99.877640331633856</v>
      </c>
      <c r="L83" s="147" t="s">
        <v>189</v>
      </c>
      <c r="P83" s="6"/>
    </row>
    <row r="84" spans="1:16" ht="101.25" customHeight="1">
      <c r="A84" s="48"/>
      <c r="B84" s="172"/>
      <c r="C84" s="46"/>
      <c r="D84" s="46"/>
      <c r="E84" s="46"/>
      <c r="F84" s="46"/>
      <c r="G84" s="46"/>
      <c r="H84" s="46"/>
      <c r="I84" s="46"/>
      <c r="J84" s="46"/>
      <c r="K84" s="106"/>
      <c r="L84" s="147" t="s">
        <v>190</v>
      </c>
      <c r="P84" s="6"/>
    </row>
    <row r="85" spans="1:16" ht="101.25" customHeight="1">
      <c r="A85" s="47" t="s">
        <v>64</v>
      </c>
      <c r="B85" s="89" t="s">
        <v>49</v>
      </c>
      <c r="C85" s="45">
        <f t="shared" ref="C85:J85" si="12">C86+C87+C88</f>
        <v>11276.012000000001</v>
      </c>
      <c r="D85" s="45">
        <f t="shared" si="12"/>
        <v>7159</v>
      </c>
      <c r="E85" s="45">
        <f t="shared" si="12"/>
        <v>0</v>
      </c>
      <c r="F85" s="45">
        <f t="shared" si="12"/>
        <v>18435.012000000002</v>
      </c>
      <c r="G85" s="45">
        <f t="shared" si="12"/>
        <v>10924.991529999999</v>
      </c>
      <c r="H85" s="45">
        <f t="shared" si="12"/>
        <v>7154.5299599999998</v>
      </c>
      <c r="I85" s="45">
        <f t="shared" si="12"/>
        <v>0</v>
      </c>
      <c r="J85" s="45">
        <f t="shared" si="12"/>
        <v>18079.521489999999</v>
      </c>
      <c r="K85" s="112">
        <f>J85*100/F85</f>
        <v>98.071655662605465</v>
      </c>
      <c r="L85" s="152"/>
    </row>
    <row r="86" spans="1:16" ht="303" customHeight="1">
      <c r="A86" s="48" t="s">
        <v>79</v>
      </c>
      <c r="B86" s="49" t="s">
        <v>50</v>
      </c>
      <c r="C86" s="39">
        <v>3367.9690000000001</v>
      </c>
      <c r="D86" s="50">
        <v>7159</v>
      </c>
      <c r="E86" s="39"/>
      <c r="F86" s="42">
        <f>E86+D86+C86</f>
        <v>10526.969000000001</v>
      </c>
      <c r="G86" s="39">
        <v>3366.8842500000001</v>
      </c>
      <c r="H86" s="39">
        <v>7154.5299599999998</v>
      </c>
      <c r="I86" s="39"/>
      <c r="J86" s="42">
        <f t="shared" ref="J86:J87" si="13">I86+H86+G86</f>
        <v>10521.414209999999</v>
      </c>
      <c r="K86" s="103">
        <f>J86*100/F86</f>
        <v>99.947232769470475</v>
      </c>
      <c r="L86" s="87" t="s">
        <v>191</v>
      </c>
    </row>
    <row r="87" spans="1:16" ht="19.5" customHeight="1">
      <c r="A87" s="47" t="s">
        <v>80</v>
      </c>
      <c r="B87" s="51" t="s">
        <v>51</v>
      </c>
      <c r="C87" s="44">
        <v>23.242999999999999</v>
      </c>
      <c r="D87" s="44"/>
      <c r="E87" s="44"/>
      <c r="F87" s="45">
        <f>C87</f>
        <v>23.242999999999999</v>
      </c>
      <c r="G87" s="44">
        <v>0</v>
      </c>
      <c r="H87" s="44"/>
      <c r="I87" s="44"/>
      <c r="J87" s="45">
        <f t="shared" si="13"/>
        <v>0</v>
      </c>
      <c r="K87" s="105">
        <f>J87*100/F87</f>
        <v>0</v>
      </c>
      <c r="L87" s="153" t="s">
        <v>121</v>
      </c>
    </row>
    <row r="88" spans="1:16" ht="70.5" customHeight="1">
      <c r="A88" s="52" t="s">
        <v>87</v>
      </c>
      <c r="B88" s="51" t="s">
        <v>113</v>
      </c>
      <c r="C88" s="44">
        <v>7884.8</v>
      </c>
      <c r="D88" s="44"/>
      <c r="E88" s="44"/>
      <c r="F88" s="45">
        <f>E88+D88+C88</f>
        <v>7884.8</v>
      </c>
      <c r="G88" s="44">
        <v>7558.1072800000002</v>
      </c>
      <c r="H88" s="44"/>
      <c r="I88" s="44"/>
      <c r="J88" s="45">
        <f>I88+H88+G88</f>
        <v>7558.1072800000002</v>
      </c>
      <c r="K88" s="105">
        <f>J88*100/F88</f>
        <v>95.856677150974022</v>
      </c>
      <c r="L88" s="47" t="s">
        <v>154</v>
      </c>
    </row>
    <row r="89" spans="1:16" ht="26.25" customHeight="1">
      <c r="A89" s="217" t="s">
        <v>12</v>
      </c>
      <c r="B89" s="218"/>
      <c r="C89" s="218"/>
      <c r="D89" s="218"/>
      <c r="E89" s="218"/>
      <c r="F89" s="218"/>
      <c r="G89" s="218"/>
      <c r="H89" s="218"/>
      <c r="I89" s="218"/>
      <c r="J89" s="218"/>
      <c r="K89" s="218"/>
      <c r="L89" s="219"/>
    </row>
    <row r="90" spans="1:16" ht="78" customHeight="1">
      <c r="A90" s="72" t="s">
        <v>65</v>
      </c>
      <c r="B90" s="92" t="s">
        <v>114</v>
      </c>
      <c r="C90" s="46">
        <f t="shared" ref="C90:J90" si="14">C91+C93</f>
        <v>16960.2</v>
      </c>
      <c r="D90" s="55">
        <f t="shared" si="14"/>
        <v>48934</v>
      </c>
      <c r="E90" s="46">
        <f t="shared" si="14"/>
        <v>0</v>
      </c>
      <c r="F90" s="55">
        <f t="shared" si="14"/>
        <v>65894.2</v>
      </c>
      <c r="G90" s="55">
        <f t="shared" si="14"/>
        <v>14683.80464</v>
      </c>
      <c r="H90" s="55">
        <f t="shared" si="14"/>
        <v>25862.636999999999</v>
      </c>
      <c r="I90" s="55">
        <f t="shared" si="14"/>
        <v>0</v>
      </c>
      <c r="J90" s="55">
        <f t="shared" si="14"/>
        <v>40546.441639999997</v>
      </c>
      <c r="K90" s="112">
        <f>J90*100/F90</f>
        <v>61.532641173274733</v>
      </c>
      <c r="L90" s="72"/>
    </row>
    <row r="91" spans="1:16" ht="285.75" customHeight="1">
      <c r="A91" s="74" t="s">
        <v>66</v>
      </c>
      <c r="B91" s="75" t="s">
        <v>45</v>
      </c>
      <c r="C91" s="65">
        <v>16507.2</v>
      </c>
      <c r="D91" s="65">
        <v>48934</v>
      </c>
      <c r="E91" s="65"/>
      <c r="F91" s="46">
        <f>E91+D91+C91</f>
        <v>65441.2</v>
      </c>
      <c r="G91" s="65">
        <v>14231.57821</v>
      </c>
      <c r="H91" s="65">
        <v>25862.636999999999</v>
      </c>
      <c r="I91" s="65"/>
      <c r="J91" s="46">
        <f>I91+H91+G91</f>
        <v>40094.215209999995</v>
      </c>
      <c r="K91" s="106">
        <f>J91*100/F91</f>
        <v>61.267542786501465</v>
      </c>
      <c r="L91" s="169" t="s">
        <v>192</v>
      </c>
    </row>
    <row r="92" spans="1:16" ht="118.5" customHeight="1">
      <c r="A92" s="171"/>
      <c r="B92" s="168"/>
      <c r="C92" s="76"/>
      <c r="D92" s="76"/>
      <c r="E92" s="76"/>
      <c r="F92" s="77"/>
      <c r="G92" s="76"/>
      <c r="H92" s="76"/>
      <c r="I92" s="76"/>
      <c r="J92" s="77"/>
      <c r="K92" s="114"/>
      <c r="L92" s="170" t="s">
        <v>193</v>
      </c>
    </row>
    <row r="93" spans="1:16" ht="122.25" customHeight="1">
      <c r="A93" s="72" t="s">
        <v>67</v>
      </c>
      <c r="B93" s="43" t="s">
        <v>46</v>
      </c>
      <c r="C93" s="54">
        <v>453</v>
      </c>
      <c r="D93" s="54"/>
      <c r="E93" s="54"/>
      <c r="F93" s="55">
        <f>E93+D93+C93</f>
        <v>453</v>
      </c>
      <c r="G93" s="54">
        <v>452.22642999999999</v>
      </c>
      <c r="H93" s="54"/>
      <c r="I93" s="54"/>
      <c r="J93" s="55">
        <f>I93+H93+G93</f>
        <v>452.22642999999999</v>
      </c>
      <c r="K93" s="112">
        <f>J93*100/F93</f>
        <v>99.829233995584985</v>
      </c>
      <c r="L93" s="149" t="s">
        <v>178</v>
      </c>
    </row>
    <row r="94" spans="1:16" s="102" customFormat="1" ht="40.5" customHeight="1">
      <c r="A94" s="227" t="s">
        <v>160</v>
      </c>
      <c r="B94" s="228"/>
      <c r="C94" s="156">
        <f t="shared" ref="C94:J94" si="15">C90+C85+C83+C80+C75+C73+C67+C64+C58+C57+C55+C50+C38+C21+C19+C16+C14+C13+C11+C8</f>
        <v>464149.41034</v>
      </c>
      <c r="D94" s="156">
        <f t="shared" si="15"/>
        <v>785406.42360999994</v>
      </c>
      <c r="E94" s="156">
        <f t="shared" si="15"/>
        <v>34592.213219999998</v>
      </c>
      <c r="F94" s="156">
        <f t="shared" si="15"/>
        <v>1284148.0471699997</v>
      </c>
      <c r="G94" s="156">
        <f t="shared" si="15"/>
        <v>420867.82182999997</v>
      </c>
      <c r="H94" s="156">
        <f t="shared" si="15"/>
        <v>720809.88735000021</v>
      </c>
      <c r="I94" s="156">
        <f t="shared" si="15"/>
        <v>33782.106520000001</v>
      </c>
      <c r="J94" s="156">
        <f t="shared" si="15"/>
        <v>1175459.8157000002</v>
      </c>
      <c r="K94" s="155">
        <f>J94/F94*100</f>
        <v>91.536160358649752</v>
      </c>
      <c r="L94" s="154"/>
    </row>
    <row r="95" spans="1:16" ht="105.75" customHeight="1">
      <c r="A95" s="8"/>
      <c r="B95" s="9"/>
      <c r="C95" s="13"/>
      <c r="D95" s="13"/>
      <c r="E95" s="13"/>
      <c r="F95" s="13"/>
      <c r="G95" s="31"/>
      <c r="H95" s="31"/>
      <c r="I95" s="31"/>
      <c r="J95" s="31"/>
      <c r="K95" s="37"/>
      <c r="L95" s="8"/>
    </row>
    <row r="96" spans="1:16" ht="18" customHeight="1">
      <c r="A96" s="226" t="s">
        <v>100</v>
      </c>
      <c r="B96" s="226"/>
      <c r="C96" s="94"/>
      <c r="D96" s="94"/>
      <c r="E96" s="94"/>
      <c r="F96" s="94"/>
      <c r="G96" s="17"/>
      <c r="H96" s="17"/>
      <c r="I96" s="17"/>
      <c r="J96" s="18"/>
      <c r="K96" s="37"/>
      <c r="L96" s="8"/>
    </row>
    <row r="97" spans="1:12" ht="18" customHeight="1">
      <c r="A97" s="101" t="s">
        <v>101</v>
      </c>
      <c r="B97" s="101"/>
      <c r="C97" s="95"/>
      <c r="D97" s="94"/>
      <c r="E97" s="94"/>
      <c r="F97" s="94"/>
      <c r="G97" s="19"/>
      <c r="H97" s="19"/>
      <c r="I97" s="19"/>
      <c r="J97" s="20"/>
      <c r="K97" s="37"/>
      <c r="L97" s="8"/>
    </row>
    <row r="98" spans="1:12" ht="20.25">
      <c r="A98" s="96" t="s">
        <v>102</v>
      </c>
      <c r="B98" s="96"/>
      <c r="C98" s="97"/>
      <c r="D98" s="97"/>
      <c r="E98" s="98"/>
      <c r="G98" s="21"/>
      <c r="I98" s="21"/>
      <c r="K98" s="98" t="s">
        <v>90</v>
      </c>
    </row>
    <row r="99" spans="1:12" ht="18.75">
      <c r="A99" s="10"/>
      <c r="B99" s="93"/>
      <c r="C99" s="14"/>
      <c r="D99" s="14"/>
      <c r="F99" s="27"/>
      <c r="G99" s="21"/>
      <c r="H99" s="21"/>
      <c r="I99" s="21"/>
      <c r="J99" s="24"/>
    </row>
    <row r="100" spans="1:12">
      <c r="L100" s="3"/>
    </row>
    <row r="101" spans="1:12" ht="99" customHeight="1">
      <c r="A101" s="173" t="s">
        <v>28</v>
      </c>
      <c r="B101" s="173"/>
      <c r="L101" s="6"/>
    </row>
    <row r="102" spans="1:12" ht="17.100000000000001" customHeight="1">
      <c r="A102" s="220" t="s">
        <v>89</v>
      </c>
      <c r="B102" s="220"/>
      <c r="L102" s="33"/>
    </row>
    <row r="103" spans="1:12" ht="12.95" customHeight="1"/>
    <row r="105" spans="1:12" ht="24" customHeight="1">
      <c r="L105" s="6"/>
    </row>
    <row r="106" spans="1:12" ht="16.5" customHeight="1">
      <c r="L106" s="6"/>
    </row>
  </sheetData>
  <sheetProtection password="CF36" sheet="1" objects="1" scenarios="1"/>
  <mergeCells count="27">
    <mergeCell ref="A102:B102"/>
    <mergeCell ref="A37:L37"/>
    <mergeCell ref="A49:L49"/>
    <mergeCell ref="A54:L54"/>
    <mergeCell ref="A56:L56"/>
    <mergeCell ref="A63:L63"/>
    <mergeCell ref="A66:L66"/>
    <mergeCell ref="A72:L72"/>
    <mergeCell ref="A74:L74"/>
    <mergeCell ref="A82:L82"/>
    <mergeCell ref="A89:L89"/>
    <mergeCell ref="A96:B96"/>
    <mergeCell ref="A94:B94"/>
    <mergeCell ref="A22:A31"/>
    <mergeCell ref="A1:L1"/>
    <mergeCell ref="A2:L2"/>
    <mergeCell ref="A4:A5"/>
    <mergeCell ref="B4:B5"/>
    <mergeCell ref="C4:F4"/>
    <mergeCell ref="G4:J4"/>
    <mergeCell ref="K4:K5"/>
    <mergeCell ref="L4:L5"/>
    <mergeCell ref="A7:L7"/>
    <mergeCell ref="A12:L12"/>
    <mergeCell ref="A15:L15"/>
    <mergeCell ref="A18:L18"/>
    <mergeCell ref="A20:L20"/>
  </mergeCells>
  <pageMargins left="0.59055118110236227" right="0.59055118110236227" top="0.98425196850393704" bottom="0.59055118110236227" header="3.937007874015748E-2" footer="3.937007874015748E-2"/>
  <pageSetup paperSize="9" scale="47" fitToHeight="0" orientation="landscape" r:id="rId1"/>
  <rowBreaks count="12" manualBreakCount="12">
    <brk id="13" max="14" man="1"/>
    <brk id="17" max="14" man="1"/>
    <brk id="25" max="14" man="1"/>
    <brk id="30" max="14" man="1"/>
    <brk id="35" max="14" man="1"/>
    <brk id="41" max="14" man="1"/>
    <brk id="46" max="14" man="1"/>
    <brk id="52" max="14" man="1"/>
    <brk id="59" max="14" man="1"/>
    <brk id="64" max="14" man="1"/>
    <brk id="73" max="14" man="1"/>
    <brk id="83" max="14"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sheetPr>
    <pageSetUpPr fitToPage="1"/>
  </sheetPr>
  <dimension ref="A1:Q106"/>
  <sheetViews>
    <sheetView topLeftCell="A2" zoomScaleSheetLayoutView="90" workbookViewId="0">
      <selection activeCell="B9" sqref="B9"/>
    </sheetView>
  </sheetViews>
  <sheetFormatPr defaultColWidth="9.140625" defaultRowHeight="16.5"/>
  <cols>
    <col min="1" max="1" width="6" style="1" customWidth="1"/>
    <col min="2" max="2" width="38.7109375" style="1" customWidth="1"/>
    <col min="3" max="5" width="11.7109375" style="15" customWidth="1"/>
    <col min="6" max="6" width="13.7109375" style="12" customWidth="1"/>
    <col min="7" max="9" width="11.7109375" style="22" customWidth="1"/>
    <col min="10" max="10" width="13.7109375" style="25" customWidth="1"/>
    <col min="11" max="11" width="13.42578125" style="36" customWidth="1"/>
    <col min="12" max="12" width="123.7109375" style="1" hidden="1" customWidth="1"/>
    <col min="13" max="13" width="7.42578125" style="1" hidden="1" customWidth="1"/>
    <col min="14" max="14" width="10.140625" style="1" hidden="1" customWidth="1"/>
    <col min="15" max="15" width="9.140625" style="1" hidden="1" customWidth="1"/>
    <col min="16" max="16" width="47.5703125" style="1" customWidth="1"/>
    <col min="17" max="17" width="65.42578125" style="1" customWidth="1"/>
    <col min="18" max="16384" width="9.140625" style="1"/>
  </cols>
  <sheetData>
    <row r="1" spans="1:17" ht="22.5" hidden="1" customHeight="1">
      <c r="A1" s="202" t="s">
        <v>94</v>
      </c>
      <c r="B1" s="202"/>
      <c r="C1" s="202"/>
      <c r="D1" s="202"/>
      <c r="E1" s="202"/>
      <c r="F1" s="202"/>
      <c r="G1" s="202"/>
      <c r="H1" s="202"/>
      <c r="I1" s="202"/>
      <c r="J1" s="202"/>
      <c r="K1" s="202"/>
      <c r="L1" s="202"/>
    </row>
    <row r="2" spans="1:17" ht="52.5" customHeight="1">
      <c r="A2" s="203" t="s">
        <v>124</v>
      </c>
      <c r="B2" s="203"/>
      <c r="C2" s="203"/>
      <c r="D2" s="203"/>
      <c r="E2" s="203"/>
      <c r="F2" s="203"/>
      <c r="G2" s="203"/>
      <c r="H2" s="203"/>
      <c r="I2" s="203"/>
      <c r="J2" s="203"/>
      <c r="K2" s="203"/>
      <c r="L2" s="203"/>
    </row>
    <row r="3" spans="1:17" ht="20.25" customHeight="1">
      <c r="A3" s="2"/>
      <c r="B3" s="2"/>
      <c r="C3" s="11"/>
      <c r="D3" s="11"/>
      <c r="E3" s="11"/>
      <c r="F3" s="26"/>
      <c r="G3" s="16"/>
      <c r="H3" s="16"/>
      <c r="I3" s="16"/>
      <c r="J3" s="23"/>
      <c r="K3" s="35"/>
      <c r="L3" s="140" t="s">
        <v>1</v>
      </c>
    </row>
    <row r="4" spans="1:17" s="3" customFormat="1" ht="31.5" customHeight="1">
      <c r="A4" s="204" t="s">
        <v>0</v>
      </c>
      <c r="B4" s="204" t="s">
        <v>92</v>
      </c>
      <c r="C4" s="206" t="s">
        <v>91</v>
      </c>
      <c r="D4" s="207"/>
      <c r="E4" s="207"/>
      <c r="F4" s="208"/>
      <c r="G4" s="209" t="s">
        <v>27</v>
      </c>
      <c r="H4" s="210"/>
      <c r="I4" s="210"/>
      <c r="J4" s="211"/>
      <c r="K4" s="212" t="s">
        <v>147</v>
      </c>
      <c r="L4" s="204" t="s">
        <v>26</v>
      </c>
    </row>
    <row r="5" spans="1:17" s="3" customFormat="1" ht="32.25" customHeight="1">
      <c r="A5" s="205"/>
      <c r="B5" s="205"/>
      <c r="C5" s="29" t="s">
        <v>22</v>
      </c>
      <c r="D5" s="29" t="s">
        <v>23</v>
      </c>
      <c r="E5" s="29" t="s">
        <v>24</v>
      </c>
      <c r="F5" s="29" t="s">
        <v>25</v>
      </c>
      <c r="G5" s="30" t="s">
        <v>22</v>
      </c>
      <c r="H5" s="30" t="s">
        <v>23</v>
      </c>
      <c r="I5" s="30" t="s">
        <v>24</v>
      </c>
      <c r="J5" s="30" t="s">
        <v>25</v>
      </c>
      <c r="K5" s="213"/>
      <c r="L5" s="205"/>
    </row>
    <row r="6" spans="1:17" s="32" customFormat="1" ht="18.75" customHeight="1">
      <c r="A6" s="157">
        <v>1</v>
      </c>
      <c r="B6" s="158">
        <v>2</v>
      </c>
      <c r="C6" s="159">
        <v>3</v>
      </c>
      <c r="D6" s="159">
        <v>4</v>
      </c>
      <c r="E6" s="159">
        <v>5</v>
      </c>
      <c r="F6" s="159">
        <v>6</v>
      </c>
      <c r="G6" s="160">
        <v>7</v>
      </c>
      <c r="H6" s="161">
        <v>8</v>
      </c>
      <c r="I6" s="161">
        <v>9</v>
      </c>
      <c r="J6" s="161">
        <v>10</v>
      </c>
      <c r="K6" s="161">
        <v>11</v>
      </c>
      <c r="L6" s="160">
        <v>12</v>
      </c>
    </row>
    <row r="7" spans="1:17" ht="27" hidden="1" customHeight="1">
      <c r="A7" s="214" t="s">
        <v>2</v>
      </c>
      <c r="B7" s="215"/>
      <c r="C7" s="215"/>
      <c r="D7" s="215"/>
      <c r="E7" s="215"/>
      <c r="F7" s="215"/>
      <c r="G7" s="215"/>
      <c r="H7" s="215"/>
      <c r="I7" s="215"/>
      <c r="J7" s="215"/>
      <c r="K7" s="215"/>
      <c r="L7" s="216"/>
    </row>
    <row r="8" spans="1:17" ht="87.75" customHeight="1">
      <c r="A8" s="4" t="s">
        <v>29</v>
      </c>
      <c r="B8" s="81" t="s">
        <v>123</v>
      </c>
      <c r="C8" s="45">
        <f>C9+C10</f>
        <v>8476.7000000000007</v>
      </c>
      <c r="D8" s="45">
        <f>D9+D10</f>
        <v>2972.2962900000002</v>
      </c>
      <c r="E8" s="45">
        <f>E9+E10</f>
        <v>17073.024069999999</v>
      </c>
      <c r="F8" s="45">
        <f>E8+D8+C8</f>
        <v>28522.020359999999</v>
      </c>
      <c r="G8" s="45">
        <f>G9+G10</f>
        <v>7977.5176300000003</v>
      </c>
      <c r="H8" s="45">
        <f t="shared" ref="H8:I8" si="0">H9+H10</f>
        <v>2826.4119900000001</v>
      </c>
      <c r="I8" s="45">
        <f t="shared" si="0"/>
        <v>16291.06222</v>
      </c>
      <c r="J8" s="45">
        <f>J9+J10</f>
        <v>27094.991840000002</v>
      </c>
      <c r="K8" s="103">
        <f t="shared" ref="K8:K10" si="1">J8/F8*100</f>
        <v>94.996748119564145</v>
      </c>
      <c r="L8" s="141"/>
    </row>
    <row r="9" spans="1:17" ht="51" customHeight="1">
      <c r="A9" s="34" t="s">
        <v>68</v>
      </c>
      <c r="B9" s="40" t="s">
        <v>81</v>
      </c>
      <c r="C9" s="39">
        <v>7633.7</v>
      </c>
      <c r="D9" s="39">
        <v>1283</v>
      </c>
      <c r="E9" s="41"/>
      <c r="F9" s="42">
        <f>E9+D9+C9</f>
        <v>8916.7000000000007</v>
      </c>
      <c r="G9" s="39">
        <v>7162.8623900000002</v>
      </c>
      <c r="H9" s="39">
        <v>1214.787</v>
      </c>
      <c r="I9" s="39"/>
      <c r="J9" s="45">
        <f t="shared" ref="J9:J10" si="2">G9+H9+I9</f>
        <v>8377.6493900000005</v>
      </c>
      <c r="K9" s="103">
        <f t="shared" si="1"/>
        <v>93.954595197774964</v>
      </c>
      <c r="L9" s="56" t="s">
        <v>129</v>
      </c>
    </row>
    <row r="10" spans="1:17" ht="33.75" customHeight="1">
      <c r="A10" s="4" t="s">
        <v>69</v>
      </c>
      <c r="B10" s="43" t="s">
        <v>33</v>
      </c>
      <c r="C10" s="39">
        <v>843</v>
      </c>
      <c r="D10" s="44">
        <v>1689.29629</v>
      </c>
      <c r="E10" s="44">
        <v>17073.024069999999</v>
      </c>
      <c r="F10" s="42">
        <f>E10+D10+C10</f>
        <v>19605.320359999998</v>
      </c>
      <c r="G10" s="39">
        <v>814.65524000000005</v>
      </c>
      <c r="H10" s="39">
        <v>1611.62499</v>
      </c>
      <c r="I10" s="39">
        <v>16291.06222</v>
      </c>
      <c r="J10" s="45">
        <f t="shared" si="2"/>
        <v>18717.34245</v>
      </c>
      <c r="K10" s="103">
        <f t="shared" si="1"/>
        <v>95.470729915682966</v>
      </c>
      <c r="L10" s="56" t="s">
        <v>130</v>
      </c>
    </row>
    <row r="11" spans="1:17" ht="67.5" customHeight="1">
      <c r="A11" s="82" t="s">
        <v>13</v>
      </c>
      <c r="B11" s="83" t="s">
        <v>98</v>
      </c>
      <c r="C11" s="84">
        <v>3.7570000000000001</v>
      </c>
      <c r="D11" s="84">
        <v>3240.4</v>
      </c>
      <c r="E11" s="85"/>
      <c r="F11" s="84">
        <f>E11+D11+C11</f>
        <v>3244.1570000000002</v>
      </c>
      <c r="G11" s="104">
        <v>3.7570000000000001</v>
      </c>
      <c r="H11" s="46">
        <v>3240.29585</v>
      </c>
      <c r="I11" s="84"/>
      <c r="J11" s="85">
        <f>G11+H11+I11</f>
        <v>3244.05285</v>
      </c>
      <c r="K11" s="103">
        <f>J11/F11*100</f>
        <v>99.996789612833155</v>
      </c>
      <c r="L11" s="142" t="s">
        <v>148</v>
      </c>
    </row>
    <row r="12" spans="1:17" ht="27" hidden="1" customHeight="1">
      <c r="A12" s="217" t="s">
        <v>3</v>
      </c>
      <c r="B12" s="218"/>
      <c r="C12" s="218"/>
      <c r="D12" s="218"/>
      <c r="E12" s="218"/>
      <c r="F12" s="218"/>
      <c r="G12" s="218"/>
      <c r="H12" s="218"/>
      <c r="I12" s="218"/>
      <c r="J12" s="218"/>
      <c r="K12" s="218"/>
      <c r="L12" s="219"/>
    </row>
    <row r="13" spans="1:17" ht="85.5" customHeight="1">
      <c r="A13" s="5" t="s">
        <v>52</v>
      </c>
      <c r="B13" s="86" t="s">
        <v>34</v>
      </c>
      <c r="C13" s="55">
        <v>290</v>
      </c>
      <c r="D13" s="55"/>
      <c r="E13" s="55"/>
      <c r="F13" s="55">
        <f>E13+D13+C13</f>
        <v>290</v>
      </c>
      <c r="G13" s="55">
        <v>53.372199999999999</v>
      </c>
      <c r="H13" s="55"/>
      <c r="I13" s="55"/>
      <c r="J13" s="55">
        <f>SUM(G13:I13)</f>
        <v>53.372199999999999</v>
      </c>
      <c r="K13" s="105">
        <f>J13*100/F13</f>
        <v>18.404206896551724</v>
      </c>
      <c r="L13" s="141" t="s">
        <v>131</v>
      </c>
      <c r="P13" s="28"/>
      <c r="Q13" s="6"/>
    </row>
    <row r="14" spans="1:17" ht="67.5" customHeight="1">
      <c r="A14" s="5" t="s">
        <v>14</v>
      </c>
      <c r="B14" s="86" t="s">
        <v>122</v>
      </c>
      <c r="C14" s="55">
        <v>105</v>
      </c>
      <c r="D14" s="55">
        <v>52.91431</v>
      </c>
      <c r="E14" s="55"/>
      <c r="F14" s="55">
        <f>E14+D14+C14</f>
        <v>157.91431</v>
      </c>
      <c r="G14" s="55">
        <v>90</v>
      </c>
      <c r="H14" s="55">
        <v>52.91431</v>
      </c>
      <c r="I14" s="55"/>
      <c r="J14" s="55">
        <f>SUM(G14:I14)</f>
        <v>142.91431</v>
      </c>
      <c r="K14" s="105">
        <f>J14*100/F14</f>
        <v>90.501177505699133</v>
      </c>
      <c r="L14" s="47" t="s">
        <v>132</v>
      </c>
    </row>
    <row r="15" spans="1:17" s="10" customFormat="1" ht="27" hidden="1" customHeight="1">
      <c r="A15" s="217" t="s">
        <v>4</v>
      </c>
      <c r="B15" s="218"/>
      <c r="C15" s="218"/>
      <c r="D15" s="218"/>
      <c r="E15" s="218"/>
      <c r="F15" s="218"/>
      <c r="G15" s="218"/>
      <c r="H15" s="218"/>
      <c r="I15" s="218"/>
      <c r="J15" s="218"/>
      <c r="K15" s="218"/>
      <c r="L15" s="219"/>
    </row>
    <row r="16" spans="1:17" ht="81" customHeight="1">
      <c r="A16" s="175" t="s">
        <v>31</v>
      </c>
      <c r="B16" s="87" t="s">
        <v>115</v>
      </c>
      <c r="C16" s="46">
        <v>69168.373000000007</v>
      </c>
      <c r="D16" s="46">
        <v>27707</v>
      </c>
      <c r="E16" s="46"/>
      <c r="F16" s="46">
        <f>E16+D16+C16</f>
        <v>96875.373000000007</v>
      </c>
      <c r="G16" s="46">
        <v>68170.659679999997</v>
      </c>
      <c r="H16" s="46">
        <v>27614.6178</v>
      </c>
      <c r="I16" s="46"/>
      <c r="J16" s="46">
        <f>SUM(G16:I16)</f>
        <v>95785.27747999999</v>
      </c>
      <c r="K16" s="106">
        <f>J16*100/F16</f>
        <v>98.874744440983974</v>
      </c>
      <c r="L16" s="56" t="s">
        <v>177</v>
      </c>
    </row>
    <row r="17" spans="1:16" ht="222.75" hidden="1" customHeight="1">
      <c r="A17" s="38"/>
      <c r="B17" s="119"/>
      <c r="C17" s="113"/>
      <c r="D17" s="113"/>
      <c r="E17" s="113"/>
      <c r="F17" s="113"/>
      <c r="G17" s="113"/>
      <c r="H17" s="113"/>
      <c r="I17" s="113"/>
      <c r="J17" s="113"/>
      <c r="K17" s="114"/>
      <c r="L17" s="119" t="s">
        <v>128</v>
      </c>
    </row>
    <row r="18" spans="1:16" s="10" customFormat="1" ht="27" hidden="1" customHeight="1">
      <c r="A18" s="217" t="s">
        <v>32</v>
      </c>
      <c r="B18" s="218"/>
      <c r="C18" s="218"/>
      <c r="D18" s="218"/>
      <c r="E18" s="218"/>
      <c r="F18" s="218"/>
      <c r="G18" s="218"/>
      <c r="H18" s="218"/>
      <c r="I18" s="218"/>
      <c r="J18" s="218"/>
      <c r="K18" s="218"/>
      <c r="L18" s="219"/>
    </row>
    <row r="19" spans="1:16" ht="64.5" customHeight="1">
      <c r="A19" s="175" t="s">
        <v>53</v>
      </c>
      <c r="B19" s="88" t="s">
        <v>116</v>
      </c>
      <c r="C19" s="46">
        <v>788.28</v>
      </c>
      <c r="D19" s="46"/>
      <c r="E19" s="46"/>
      <c r="F19" s="46">
        <f>E19+D19+C19</f>
        <v>788.28</v>
      </c>
      <c r="G19" s="46">
        <v>787.02787999999998</v>
      </c>
      <c r="H19" s="46"/>
      <c r="I19" s="46"/>
      <c r="J19" s="46">
        <f>G19+H19+I19</f>
        <v>787.02787999999998</v>
      </c>
      <c r="K19" s="36">
        <f>J19*100/F19</f>
        <v>99.841157964175167</v>
      </c>
      <c r="L19" s="141" t="s">
        <v>133</v>
      </c>
    </row>
    <row r="20" spans="1:16" s="10" customFormat="1" ht="18.75" hidden="1" customHeight="1">
      <c r="A20" s="217" t="s">
        <v>5</v>
      </c>
      <c r="B20" s="218"/>
      <c r="C20" s="218"/>
      <c r="D20" s="218"/>
      <c r="E20" s="218"/>
      <c r="F20" s="218"/>
      <c r="G20" s="218"/>
      <c r="H20" s="218"/>
      <c r="I20" s="218"/>
      <c r="J20" s="218"/>
      <c r="K20" s="218"/>
      <c r="L20" s="219"/>
    </row>
    <row r="21" spans="1:16" ht="66" customHeight="1">
      <c r="A21" s="5" t="s">
        <v>15</v>
      </c>
      <c r="B21" s="89" t="s">
        <v>117</v>
      </c>
      <c r="C21" s="55">
        <f t="shared" ref="C21:J21" si="3">C22+C33+C36</f>
        <v>270008.09071999998</v>
      </c>
      <c r="D21" s="12">
        <f t="shared" si="3"/>
        <v>581224.94999999995</v>
      </c>
      <c r="E21" s="55">
        <f t="shared" si="3"/>
        <v>2252.25</v>
      </c>
      <c r="F21" s="55">
        <f t="shared" si="3"/>
        <v>853485.29071999993</v>
      </c>
      <c r="G21" s="55">
        <f t="shared" si="3"/>
        <v>236683.86539999998</v>
      </c>
      <c r="H21" s="55">
        <f t="shared" si="3"/>
        <v>543309.58732000005</v>
      </c>
      <c r="I21" s="55">
        <f t="shared" si="3"/>
        <v>2252.2499699999998</v>
      </c>
      <c r="J21" s="55">
        <f t="shared" si="3"/>
        <v>782245.70269000006</v>
      </c>
      <c r="K21" s="112">
        <f>J21*100/F21</f>
        <v>91.653097152980564</v>
      </c>
      <c r="L21" s="56"/>
    </row>
    <row r="22" spans="1:16" ht="67.5" customHeight="1">
      <c r="A22" s="200" t="s">
        <v>70</v>
      </c>
      <c r="B22" s="56" t="s">
        <v>118</v>
      </c>
      <c r="C22" s="57">
        <v>221483.61772000001</v>
      </c>
      <c r="D22" s="57">
        <v>576973.94999999995</v>
      </c>
      <c r="E22" s="57">
        <v>2252.25</v>
      </c>
      <c r="F22" s="58">
        <f>E22+D22+C22</f>
        <v>800709.81771999993</v>
      </c>
      <c r="G22" s="57">
        <v>192943.66579999999</v>
      </c>
      <c r="H22" s="57">
        <v>539058.58732000005</v>
      </c>
      <c r="I22" s="57">
        <v>2252.2499699999998</v>
      </c>
      <c r="J22" s="58">
        <f>G22+H22+I22</f>
        <v>734254.50309000001</v>
      </c>
      <c r="K22" s="103">
        <f>J22*100/F22</f>
        <v>91.700449631149809</v>
      </c>
      <c r="L22" s="56" t="s">
        <v>134</v>
      </c>
    </row>
    <row r="23" spans="1:16" ht="308.25" hidden="1" customHeight="1">
      <c r="A23" s="201"/>
      <c r="B23" s="59"/>
      <c r="C23" s="60"/>
      <c r="D23" s="60"/>
      <c r="E23" s="60"/>
      <c r="F23" s="61"/>
      <c r="G23" s="60"/>
      <c r="H23" s="60"/>
      <c r="I23" s="60"/>
      <c r="J23" s="61"/>
      <c r="K23" s="107"/>
      <c r="L23" s="59" t="s">
        <v>149</v>
      </c>
    </row>
    <row r="24" spans="1:16" ht="101.25" hidden="1" customHeight="1">
      <c r="A24" s="201"/>
      <c r="B24" s="59"/>
      <c r="C24" s="60"/>
      <c r="D24" s="60"/>
      <c r="E24" s="60"/>
      <c r="F24" s="61"/>
      <c r="G24" s="60"/>
      <c r="H24" s="60"/>
      <c r="I24" s="60"/>
      <c r="J24" s="61"/>
      <c r="K24" s="107"/>
      <c r="L24" s="59" t="s">
        <v>135</v>
      </c>
    </row>
    <row r="25" spans="1:16" ht="102.75" hidden="1" customHeight="1">
      <c r="A25" s="201"/>
      <c r="B25" s="59"/>
      <c r="C25" s="60"/>
      <c r="D25" s="60"/>
      <c r="E25" s="60"/>
      <c r="F25" s="61"/>
      <c r="G25" s="60"/>
      <c r="H25" s="60"/>
      <c r="I25" s="60"/>
      <c r="J25" s="61"/>
      <c r="K25" s="107"/>
      <c r="L25" s="59" t="s">
        <v>185</v>
      </c>
    </row>
    <row r="26" spans="1:16" ht="86.25" hidden="1" customHeight="1">
      <c r="A26" s="201"/>
      <c r="B26" s="59"/>
      <c r="C26" s="60"/>
      <c r="D26" s="60"/>
      <c r="E26" s="60"/>
      <c r="F26" s="61"/>
      <c r="G26" s="60"/>
      <c r="H26" s="60"/>
      <c r="I26" s="60"/>
      <c r="J26" s="61"/>
      <c r="K26" s="107"/>
      <c r="L26" s="56" t="s">
        <v>186</v>
      </c>
    </row>
    <row r="27" spans="1:16" ht="217.5" hidden="1" customHeight="1">
      <c r="A27" s="201"/>
      <c r="B27" s="59"/>
      <c r="C27" s="60"/>
      <c r="D27" s="60"/>
      <c r="E27" s="60"/>
      <c r="F27" s="61"/>
      <c r="G27" s="60"/>
      <c r="H27" s="60"/>
      <c r="I27" s="60"/>
      <c r="J27" s="61"/>
      <c r="K27" s="107"/>
      <c r="L27" s="59" t="s">
        <v>150</v>
      </c>
    </row>
    <row r="28" spans="1:16" ht="348" hidden="1" customHeight="1">
      <c r="A28" s="201"/>
      <c r="B28" s="59"/>
      <c r="C28" s="60"/>
      <c r="D28" s="60"/>
      <c r="E28" s="60"/>
      <c r="F28" s="61"/>
      <c r="G28" s="60"/>
      <c r="H28" s="60"/>
      <c r="I28" s="60"/>
      <c r="J28" s="61"/>
      <c r="K28" s="109"/>
      <c r="L28" s="143" t="s">
        <v>136</v>
      </c>
    </row>
    <row r="29" spans="1:16" ht="213.75" hidden="1" customHeight="1">
      <c r="A29" s="201"/>
      <c r="B29" s="59"/>
      <c r="C29" s="60"/>
      <c r="D29" s="60"/>
      <c r="E29" s="60"/>
      <c r="F29" s="61"/>
      <c r="G29" s="60"/>
      <c r="H29" s="60"/>
      <c r="I29" s="60"/>
      <c r="J29" s="61"/>
      <c r="K29" s="109"/>
      <c r="L29" s="143" t="s">
        <v>183</v>
      </c>
    </row>
    <row r="30" spans="1:16" ht="103.5" hidden="1" customHeight="1">
      <c r="A30" s="201"/>
      <c r="B30" s="59"/>
      <c r="C30" s="60"/>
      <c r="D30" s="60"/>
      <c r="E30" s="60"/>
      <c r="F30" s="61"/>
      <c r="G30" s="60"/>
      <c r="H30" s="60"/>
      <c r="I30" s="60"/>
      <c r="J30" s="61"/>
      <c r="K30" s="109"/>
      <c r="L30" s="143" t="s">
        <v>184</v>
      </c>
    </row>
    <row r="31" spans="1:16" ht="234" hidden="1" customHeight="1">
      <c r="A31" s="201"/>
      <c r="B31" s="59"/>
      <c r="C31" s="60"/>
      <c r="D31" s="60"/>
      <c r="E31" s="60"/>
      <c r="F31" s="61"/>
      <c r="G31" s="60"/>
      <c r="H31" s="60"/>
      <c r="I31" s="60"/>
      <c r="J31" s="61"/>
      <c r="K31" s="109"/>
      <c r="L31" s="143" t="s">
        <v>137</v>
      </c>
      <c r="P31" s="33"/>
    </row>
    <row r="32" spans="1:16" ht="152.25" hidden="1" customHeight="1">
      <c r="A32" s="38"/>
      <c r="B32" s="62"/>
      <c r="C32" s="60"/>
      <c r="D32" s="63"/>
      <c r="E32" s="60"/>
      <c r="F32" s="64"/>
      <c r="G32" s="63"/>
      <c r="H32" s="60"/>
      <c r="I32" s="63"/>
      <c r="J32" s="64"/>
      <c r="K32" s="108"/>
      <c r="L32" s="144" t="s">
        <v>151</v>
      </c>
      <c r="P32" s="33"/>
    </row>
    <row r="33" spans="1:16" ht="66.75" customHeight="1">
      <c r="A33" s="175" t="s">
        <v>71</v>
      </c>
      <c r="B33" s="48" t="s">
        <v>119</v>
      </c>
      <c r="C33" s="65">
        <v>48290.472999999998</v>
      </c>
      <c r="D33" s="65">
        <v>4251</v>
      </c>
      <c r="E33" s="65"/>
      <c r="F33" s="46">
        <f>E33+D33+C33</f>
        <v>52541.472999999998</v>
      </c>
      <c r="G33" s="65">
        <v>43519.509769999997</v>
      </c>
      <c r="H33" s="65">
        <v>4251</v>
      </c>
      <c r="I33" s="65"/>
      <c r="J33" s="42">
        <f>I33+H33+G33</f>
        <v>47770.509769999997</v>
      </c>
      <c r="K33" s="103">
        <f>J33*100/F33</f>
        <v>90.919624141485343</v>
      </c>
      <c r="L33" s="56" t="s">
        <v>181</v>
      </c>
    </row>
    <row r="34" spans="1:16" ht="119.25" hidden="1" customHeight="1">
      <c r="A34" s="176"/>
      <c r="B34" s="162"/>
      <c r="C34" s="76"/>
      <c r="D34" s="76"/>
      <c r="E34" s="76"/>
      <c r="F34" s="77"/>
      <c r="G34" s="76"/>
      <c r="H34" s="76"/>
      <c r="I34" s="76"/>
      <c r="J34" s="110"/>
      <c r="K34" s="107"/>
      <c r="L34" s="59" t="s">
        <v>182</v>
      </c>
    </row>
    <row r="35" spans="1:16" ht="141.75" hidden="1" customHeight="1">
      <c r="A35" s="38"/>
      <c r="B35" s="78"/>
      <c r="C35" s="79"/>
      <c r="D35" s="79"/>
      <c r="E35" s="76"/>
      <c r="F35" s="77"/>
      <c r="G35" s="76"/>
      <c r="H35" s="76"/>
      <c r="I35" s="76"/>
      <c r="J35" s="110"/>
      <c r="K35" s="111"/>
      <c r="L35" s="59" t="s">
        <v>179</v>
      </c>
    </row>
    <row r="36" spans="1:16" ht="33.75" customHeight="1">
      <c r="A36" s="5" t="s">
        <v>72</v>
      </c>
      <c r="B36" s="47" t="s">
        <v>120</v>
      </c>
      <c r="C36" s="54">
        <v>234</v>
      </c>
      <c r="D36" s="66"/>
      <c r="E36" s="54"/>
      <c r="F36" s="55">
        <f>E36+D36+C36</f>
        <v>234</v>
      </c>
      <c r="G36" s="44">
        <v>220.68983</v>
      </c>
      <c r="H36" s="44"/>
      <c r="I36" s="44"/>
      <c r="J36" s="45">
        <f>I36+H36+G36</f>
        <v>220.68983</v>
      </c>
      <c r="K36" s="105">
        <f>J36*100/F36</f>
        <v>94.311893162393162</v>
      </c>
      <c r="L36" s="56" t="s">
        <v>138</v>
      </c>
    </row>
    <row r="37" spans="1:16" s="10" customFormat="1" ht="27" hidden="1" customHeight="1">
      <c r="A37" s="217" t="s">
        <v>41</v>
      </c>
      <c r="B37" s="218"/>
      <c r="C37" s="218"/>
      <c r="D37" s="218"/>
      <c r="E37" s="218"/>
      <c r="F37" s="218"/>
      <c r="G37" s="218"/>
      <c r="H37" s="218"/>
      <c r="I37" s="218"/>
      <c r="J37" s="218"/>
      <c r="K37" s="218"/>
      <c r="L37" s="219"/>
    </row>
    <row r="38" spans="1:16" ht="51" customHeight="1">
      <c r="A38" s="175" t="s">
        <v>16</v>
      </c>
      <c r="B38" s="70" t="s">
        <v>35</v>
      </c>
      <c r="C38" s="55">
        <f t="shared" ref="C38:I38" si="4">C39+C41+C45+C47+C48</f>
        <v>59417.142</v>
      </c>
      <c r="D38" s="55">
        <f t="shared" si="4"/>
        <v>11150.861000000001</v>
      </c>
      <c r="E38" s="55">
        <f t="shared" si="4"/>
        <v>3181.3820000000001</v>
      </c>
      <c r="F38" s="55">
        <f t="shared" si="4"/>
        <v>73749.385000000009</v>
      </c>
      <c r="G38" s="55">
        <f t="shared" si="4"/>
        <v>55611.611580000004</v>
      </c>
      <c r="H38" s="55">
        <f t="shared" si="4"/>
        <v>11150.24418</v>
      </c>
      <c r="I38" s="55">
        <f t="shared" si="4"/>
        <v>3175.1320299999998</v>
      </c>
      <c r="J38" s="55">
        <f>I38+H38+G38</f>
        <v>69936.987789999999</v>
      </c>
      <c r="K38" s="112">
        <f>J38*100/F38</f>
        <v>94.830604743348019</v>
      </c>
      <c r="L38" s="141"/>
    </row>
    <row r="39" spans="1:16" ht="54" customHeight="1">
      <c r="A39" s="175" t="s">
        <v>54</v>
      </c>
      <c r="B39" s="67" t="s">
        <v>36</v>
      </c>
      <c r="C39" s="39">
        <v>20953.331999999999</v>
      </c>
      <c r="D39" s="39">
        <v>3801.192</v>
      </c>
      <c r="E39" s="39">
        <v>3050.3510000000001</v>
      </c>
      <c r="F39" s="42">
        <f>E39+D39+C39</f>
        <v>27804.875</v>
      </c>
      <c r="G39" s="39">
        <v>19109.223689999999</v>
      </c>
      <c r="H39" s="39">
        <v>3800.5750899999998</v>
      </c>
      <c r="I39" s="39">
        <v>3044.1011199999998</v>
      </c>
      <c r="J39" s="42">
        <f>I39+H39+G39</f>
        <v>25953.899899999997</v>
      </c>
      <c r="K39" s="103">
        <f>J39*100/F39</f>
        <v>93.342983559537657</v>
      </c>
      <c r="L39" s="56" t="s">
        <v>139</v>
      </c>
    </row>
    <row r="40" spans="1:16" ht="186" hidden="1" customHeight="1">
      <c r="A40" s="38"/>
      <c r="B40" s="127"/>
      <c r="C40" s="125"/>
      <c r="D40" s="125"/>
      <c r="E40" s="126"/>
      <c r="F40" s="110"/>
      <c r="G40" s="126"/>
      <c r="H40" s="125"/>
      <c r="I40" s="125"/>
      <c r="J40" s="124"/>
      <c r="K40" s="111"/>
      <c r="L40" s="62" t="s">
        <v>161</v>
      </c>
    </row>
    <row r="41" spans="1:16" ht="36" customHeight="1">
      <c r="A41" s="175" t="s">
        <v>55</v>
      </c>
      <c r="B41" s="49" t="s">
        <v>103</v>
      </c>
      <c r="C41" s="65">
        <v>19502.71</v>
      </c>
      <c r="D41" s="65">
        <v>7259.6689999999999</v>
      </c>
      <c r="E41" s="65">
        <v>131.03100000000001</v>
      </c>
      <c r="F41" s="46">
        <f>E41+D41+C41</f>
        <v>26893.41</v>
      </c>
      <c r="G41" s="65">
        <v>18780.292219999999</v>
      </c>
      <c r="H41" s="65">
        <v>7259.6690900000003</v>
      </c>
      <c r="I41" s="65">
        <v>131.03091000000001</v>
      </c>
      <c r="J41" s="46">
        <f>G41+I41+H41</f>
        <v>26170.99222</v>
      </c>
      <c r="K41" s="106">
        <f>J41*100/F41</f>
        <v>97.313773969161971</v>
      </c>
      <c r="L41" s="87" t="s">
        <v>187</v>
      </c>
      <c r="P41" s="3" t="s">
        <v>88</v>
      </c>
    </row>
    <row r="42" spans="1:16" ht="134.25" hidden="1" customHeight="1">
      <c r="A42" s="176"/>
      <c r="B42" s="80"/>
      <c r="C42" s="76"/>
      <c r="D42" s="76"/>
      <c r="E42" s="76"/>
      <c r="F42" s="77"/>
      <c r="G42" s="76"/>
      <c r="H42" s="76"/>
      <c r="I42" s="76"/>
      <c r="J42" s="77"/>
      <c r="K42" s="128"/>
      <c r="L42" s="145" t="s">
        <v>188</v>
      </c>
      <c r="P42" s="3"/>
    </row>
    <row r="43" spans="1:16" ht="137.25" hidden="1" customHeight="1">
      <c r="A43" s="176"/>
      <c r="B43" s="80"/>
      <c r="C43" s="76"/>
      <c r="D43" s="76"/>
      <c r="E43" s="76"/>
      <c r="F43" s="77"/>
      <c r="G43" s="76"/>
      <c r="H43" s="76"/>
      <c r="I43" s="76"/>
      <c r="J43" s="77"/>
      <c r="K43" s="128"/>
      <c r="L43" s="145" t="s">
        <v>162</v>
      </c>
      <c r="P43" s="3"/>
    </row>
    <row r="44" spans="1:16" ht="187.5" hidden="1" customHeight="1">
      <c r="A44" s="176"/>
      <c r="B44" s="80"/>
      <c r="C44" s="76"/>
      <c r="D44" s="76"/>
      <c r="E44" s="76"/>
      <c r="F44" s="77"/>
      <c r="G44" s="76"/>
      <c r="H44" s="76"/>
      <c r="I44" s="79"/>
      <c r="J44" s="113"/>
      <c r="K44" s="114"/>
      <c r="L44" s="119" t="s">
        <v>170</v>
      </c>
      <c r="P44" s="3"/>
    </row>
    <row r="45" spans="1:16" ht="35.25" customHeight="1">
      <c r="A45" s="175" t="s">
        <v>56</v>
      </c>
      <c r="B45" s="40" t="s">
        <v>82</v>
      </c>
      <c r="C45" s="65">
        <v>772.7</v>
      </c>
      <c r="D45" s="65"/>
      <c r="E45" s="65"/>
      <c r="F45" s="46">
        <f>E45+D45+C45</f>
        <v>772.7</v>
      </c>
      <c r="G45" s="65">
        <v>766.12651000000005</v>
      </c>
      <c r="H45" s="65"/>
      <c r="I45" s="65"/>
      <c r="J45" s="46">
        <f>G45+H45+I45</f>
        <v>766.12651000000005</v>
      </c>
      <c r="K45" s="106">
        <f>J45/F45*100</f>
        <v>99.149283033518827</v>
      </c>
      <c r="L45" s="145" t="s">
        <v>163</v>
      </c>
    </row>
    <row r="46" spans="1:16" ht="135.75" hidden="1" customHeight="1">
      <c r="A46" s="176"/>
      <c r="B46" s="129"/>
      <c r="C46" s="79"/>
      <c r="D46" s="79"/>
      <c r="E46" s="79"/>
      <c r="F46" s="113"/>
      <c r="G46" s="79"/>
      <c r="H46" s="79"/>
      <c r="I46" s="79"/>
      <c r="J46" s="113"/>
      <c r="K46" s="114"/>
      <c r="L46" s="119" t="s">
        <v>164</v>
      </c>
    </row>
    <row r="47" spans="1:16" ht="52.5" customHeight="1">
      <c r="A47" s="175" t="s">
        <v>57</v>
      </c>
      <c r="B47" s="68" t="s">
        <v>104</v>
      </c>
      <c r="C47" s="54">
        <v>16303.3</v>
      </c>
      <c r="D47" s="54"/>
      <c r="E47" s="54"/>
      <c r="F47" s="55">
        <f>E47+D47+C47</f>
        <v>16303.3</v>
      </c>
      <c r="G47" s="44">
        <v>15158.00057</v>
      </c>
      <c r="H47" s="44"/>
      <c r="I47" s="44"/>
      <c r="J47" s="45">
        <f>I47+H47+G47</f>
        <v>15158.00057</v>
      </c>
      <c r="K47" s="105">
        <f>J47*100/F47</f>
        <v>92.975045358915068</v>
      </c>
      <c r="L47" s="141" t="s">
        <v>140</v>
      </c>
      <c r="P47" s="7"/>
    </row>
    <row r="48" spans="1:16" ht="40.5" customHeight="1">
      <c r="A48" s="175" t="s">
        <v>58</v>
      </c>
      <c r="B48" s="69" t="s">
        <v>105</v>
      </c>
      <c r="C48" s="54">
        <v>1885.1</v>
      </c>
      <c r="D48" s="54">
        <v>90</v>
      </c>
      <c r="E48" s="55"/>
      <c r="F48" s="55">
        <f>E48+D48+C48</f>
        <v>1975.1</v>
      </c>
      <c r="G48" s="54">
        <v>1797.9685899999999</v>
      </c>
      <c r="H48" s="54">
        <v>90</v>
      </c>
      <c r="I48" s="54"/>
      <c r="J48" s="55">
        <f>I48+H48+G48</f>
        <v>1887.9685899999999</v>
      </c>
      <c r="K48" s="112">
        <f>J48*100/F48</f>
        <v>95.588506404739007</v>
      </c>
      <c r="L48" s="141" t="s">
        <v>167</v>
      </c>
    </row>
    <row r="49" spans="1:12" ht="26.25" hidden="1" customHeight="1">
      <c r="A49" s="217" t="s">
        <v>6</v>
      </c>
      <c r="B49" s="218"/>
      <c r="C49" s="218"/>
      <c r="D49" s="218"/>
      <c r="E49" s="218"/>
      <c r="F49" s="218"/>
      <c r="G49" s="218"/>
      <c r="H49" s="218"/>
      <c r="I49" s="218"/>
      <c r="J49" s="218"/>
      <c r="K49" s="218"/>
      <c r="L49" s="219"/>
    </row>
    <row r="50" spans="1:12" ht="66" customHeight="1">
      <c r="A50" s="175" t="s">
        <v>59</v>
      </c>
      <c r="B50" s="135" t="s">
        <v>106</v>
      </c>
      <c r="C50" s="46">
        <v>1203.2</v>
      </c>
      <c r="D50" s="12"/>
      <c r="E50" s="65"/>
      <c r="F50" s="46">
        <f>E50+D50+C50</f>
        <v>1203.2</v>
      </c>
      <c r="G50" s="118">
        <v>733.32079999999996</v>
      </c>
      <c r="H50" s="118"/>
      <c r="I50" s="118"/>
      <c r="J50" s="118">
        <f>I50+H50+G50</f>
        <v>733.32079999999996</v>
      </c>
      <c r="K50" s="106">
        <f>J50*100/F50</f>
        <v>60.947539893617019</v>
      </c>
      <c r="L50" s="56" t="s">
        <v>165</v>
      </c>
    </row>
    <row r="51" spans="1:12" ht="87.75" hidden="1" customHeight="1">
      <c r="A51" s="176"/>
      <c r="B51" s="166"/>
      <c r="C51" s="77"/>
      <c r="D51" s="12"/>
      <c r="E51" s="76"/>
      <c r="F51" s="77"/>
      <c r="G51" s="138"/>
      <c r="H51" s="138"/>
      <c r="I51" s="138"/>
      <c r="J51" s="138"/>
      <c r="K51" s="128"/>
      <c r="L51" s="59" t="s">
        <v>166</v>
      </c>
    </row>
    <row r="52" spans="1:12" ht="84" hidden="1" customHeight="1">
      <c r="A52" s="176"/>
      <c r="B52" s="139"/>
      <c r="C52" s="77"/>
      <c r="D52" s="77"/>
      <c r="E52" s="76"/>
      <c r="F52" s="77"/>
      <c r="G52" s="138"/>
      <c r="H52" s="138"/>
      <c r="I52" s="138"/>
      <c r="J52" s="138"/>
      <c r="K52" s="128"/>
      <c r="L52" s="59" t="s">
        <v>155</v>
      </c>
    </row>
    <row r="53" spans="1:12" ht="373.5" hidden="1" customHeight="1">
      <c r="A53" s="38"/>
      <c r="B53" s="136"/>
      <c r="C53" s="113"/>
      <c r="D53" s="113"/>
      <c r="E53" s="79"/>
      <c r="F53" s="113"/>
      <c r="G53" s="137"/>
      <c r="H53" s="137"/>
      <c r="I53" s="137"/>
      <c r="J53" s="137"/>
      <c r="K53" s="114"/>
      <c r="L53" s="62" t="s">
        <v>168</v>
      </c>
    </row>
    <row r="54" spans="1:12" ht="27" hidden="1" customHeight="1">
      <c r="A54" s="217" t="s">
        <v>7</v>
      </c>
      <c r="B54" s="218"/>
      <c r="C54" s="218"/>
      <c r="D54" s="218"/>
      <c r="E54" s="218"/>
      <c r="F54" s="218"/>
      <c r="G54" s="218"/>
      <c r="H54" s="218"/>
      <c r="I54" s="218"/>
      <c r="J54" s="218"/>
      <c r="K54" s="218"/>
      <c r="L54" s="219"/>
    </row>
    <row r="55" spans="1:12" ht="67.5" customHeight="1">
      <c r="A55" s="5" t="s">
        <v>17</v>
      </c>
      <c r="B55" s="89" t="s">
        <v>97</v>
      </c>
      <c r="C55" s="55">
        <v>1668.9</v>
      </c>
      <c r="D55" s="55">
        <v>90</v>
      </c>
      <c r="E55" s="55"/>
      <c r="F55" s="55">
        <f>E55+D55+C55</f>
        <v>1758.9</v>
      </c>
      <c r="G55" s="55">
        <v>1559.6796099999999</v>
      </c>
      <c r="H55" s="55">
        <v>90</v>
      </c>
      <c r="I55" s="55"/>
      <c r="J55" s="55">
        <f>G55+I55+H55</f>
        <v>1649.6796099999999</v>
      </c>
      <c r="K55" s="112">
        <f>J55/F55*100</f>
        <v>93.79041503212234</v>
      </c>
      <c r="L55" s="141" t="s">
        <v>156</v>
      </c>
    </row>
    <row r="56" spans="1:12" ht="26.25" hidden="1" customHeight="1">
      <c r="A56" s="217" t="s">
        <v>40</v>
      </c>
      <c r="B56" s="218"/>
      <c r="C56" s="218"/>
      <c r="D56" s="218"/>
      <c r="E56" s="218"/>
      <c r="F56" s="218"/>
      <c r="G56" s="218"/>
      <c r="H56" s="218"/>
      <c r="I56" s="218"/>
      <c r="J56" s="218"/>
      <c r="K56" s="218"/>
      <c r="L56" s="219"/>
    </row>
    <row r="57" spans="1:12" ht="53.25" customHeight="1">
      <c r="A57" s="5" t="s">
        <v>18</v>
      </c>
      <c r="B57" s="89" t="s">
        <v>37</v>
      </c>
      <c r="C57" s="55">
        <v>390</v>
      </c>
      <c r="D57" s="54"/>
      <c r="E57" s="55"/>
      <c r="F57" s="55">
        <f>E57+D57+C57</f>
        <v>390</v>
      </c>
      <c r="G57" s="55">
        <v>390</v>
      </c>
      <c r="H57" s="55"/>
      <c r="I57" s="55"/>
      <c r="J57" s="55">
        <f>I57+H57+G57</f>
        <v>390</v>
      </c>
      <c r="K57" s="112">
        <f t="shared" ref="K57:K62" si="5">J57*100/F57</f>
        <v>100</v>
      </c>
      <c r="L57" s="146" t="s">
        <v>169</v>
      </c>
    </row>
    <row r="58" spans="1:12" ht="54.75" customHeight="1">
      <c r="A58" s="5" t="s">
        <v>60</v>
      </c>
      <c r="B58" s="86" t="s">
        <v>38</v>
      </c>
      <c r="C58" s="55">
        <f>C59+C60+C61+C62</f>
        <v>8505.2653399999999</v>
      </c>
      <c r="D58" s="55">
        <f>D59+D60+D61+D62</f>
        <v>66541.149999999994</v>
      </c>
      <c r="E58" s="55">
        <f>E59+E60+E61+E62</f>
        <v>5502</v>
      </c>
      <c r="F58" s="55">
        <f>F59+F60+F61+F62</f>
        <v>80548.415339999992</v>
      </c>
      <c r="G58" s="55">
        <f>G59+G60+G61+G62</f>
        <v>8305.5524699999987</v>
      </c>
      <c r="H58" s="55">
        <f t="shared" ref="H58:J58" si="6">H59+H60+H61+H62</f>
        <v>63678.443510000005</v>
      </c>
      <c r="I58" s="55">
        <f t="shared" si="6"/>
        <v>5501.9595399999998</v>
      </c>
      <c r="J58" s="55">
        <f t="shared" si="6"/>
        <v>77485.955520000003</v>
      </c>
      <c r="K58" s="112">
        <f t="shared" si="5"/>
        <v>96.197988741214644</v>
      </c>
      <c r="L58" s="72"/>
    </row>
    <row r="59" spans="1:12" ht="37.5" customHeight="1">
      <c r="A59" s="5" t="s">
        <v>73</v>
      </c>
      <c r="B59" s="43" t="s">
        <v>39</v>
      </c>
      <c r="C59" s="54">
        <v>366</v>
      </c>
      <c r="D59" s="54"/>
      <c r="E59" s="54"/>
      <c r="F59" s="55">
        <f>E59+D59+C59</f>
        <v>366</v>
      </c>
      <c r="G59" s="44">
        <v>366</v>
      </c>
      <c r="H59" s="44"/>
      <c r="I59" s="44"/>
      <c r="J59" s="45">
        <f>I59+H59+G59</f>
        <v>366</v>
      </c>
      <c r="K59" s="105">
        <f t="shared" si="5"/>
        <v>100</v>
      </c>
      <c r="L59" s="68" t="s">
        <v>141</v>
      </c>
    </row>
    <row r="60" spans="1:12" ht="66" customHeight="1">
      <c r="A60" s="5" t="s">
        <v>74</v>
      </c>
      <c r="B60" s="43" t="s">
        <v>171</v>
      </c>
      <c r="C60" s="54"/>
      <c r="D60" s="54">
        <v>60047.15</v>
      </c>
      <c r="E60" s="54">
        <v>5502</v>
      </c>
      <c r="F60" s="55">
        <f>E60+D60+C60</f>
        <v>65549.149999999994</v>
      </c>
      <c r="G60" s="15"/>
      <c r="H60" s="44">
        <v>57532.17568</v>
      </c>
      <c r="I60" s="44">
        <v>5501.9595399999998</v>
      </c>
      <c r="J60" s="45">
        <f>G60+H60+I60</f>
        <v>63034.135219999996</v>
      </c>
      <c r="K60" s="105">
        <f t="shared" si="5"/>
        <v>96.163161871664244</v>
      </c>
      <c r="L60" s="81" t="s">
        <v>194</v>
      </c>
    </row>
    <row r="61" spans="1:12" ht="53.25" customHeight="1">
      <c r="A61" s="5" t="s">
        <v>75</v>
      </c>
      <c r="B61" s="43" t="s">
        <v>107</v>
      </c>
      <c r="C61" s="54">
        <v>3261.1553399999998</v>
      </c>
      <c r="D61" s="54">
        <v>1743</v>
      </c>
      <c r="E61" s="54"/>
      <c r="F61" s="55">
        <f>E61+D61+C61</f>
        <v>5004.1553399999993</v>
      </c>
      <c r="G61" s="44">
        <v>3064.15625</v>
      </c>
      <c r="H61" s="44">
        <v>1699.6780900000001</v>
      </c>
      <c r="I61" s="44"/>
      <c r="J61" s="45">
        <f>I61+H61+G61</f>
        <v>4763.8343400000003</v>
      </c>
      <c r="K61" s="105">
        <f t="shared" si="5"/>
        <v>95.197571144943723</v>
      </c>
      <c r="L61" s="81" t="s">
        <v>175</v>
      </c>
    </row>
    <row r="62" spans="1:12" ht="66.75" customHeight="1">
      <c r="A62" s="71" t="s">
        <v>83</v>
      </c>
      <c r="B62" s="51" t="s">
        <v>108</v>
      </c>
      <c r="C62" s="54">
        <v>4878.1099999999997</v>
      </c>
      <c r="D62" s="54">
        <v>4751</v>
      </c>
      <c r="E62" s="54"/>
      <c r="F62" s="55">
        <f>E62+D62+C62</f>
        <v>9629.11</v>
      </c>
      <c r="G62" s="44">
        <v>4875.3962199999996</v>
      </c>
      <c r="H62" s="44">
        <v>4446.5897400000003</v>
      </c>
      <c r="I62" s="44"/>
      <c r="J62" s="45">
        <f>I62+H62+G62</f>
        <v>9321.98596</v>
      </c>
      <c r="K62" s="105">
        <f t="shared" si="5"/>
        <v>96.810462856899548</v>
      </c>
      <c r="L62" s="141" t="s">
        <v>172</v>
      </c>
    </row>
    <row r="63" spans="1:12" ht="27" hidden="1" customHeight="1">
      <c r="A63" s="221" t="s">
        <v>30</v>
      </c>
      <c r="B63" s="218"/>
      <c r="C63" s="218"/>
      <c r="D63" s="218"/>
      <c r="E63" s="218"/>
      <c r="F63" s="218"/>
      <c r="G63" s="218"/>
      <c r="H63" s="218"/>
      <c r="I63" s="218"/>
      <c r="J63" s="218"/>
      <c r="K63" s="218"/>
      <c r="L63" s="219"/>
    </row>
    <row r="64" spans="1:12" ht="134.25" customHeight="1">
      <c r="A64" s="175" t="s">
        <v>19</v>
      </c>
      <c r="B64" s="133" t="s">
        <v>109</v>
      </c>
      <c r="C64" s="46">
        <v>3412.5</v>
      </c>
      <c r="D64" s="46">
        <v>31731.506440000001</v>
      </c>
      <c r="E64" s="65"/>
      <c r="F64" s="46">
        <f>E64+D64+C64</f>
        <v>35144.006439999997</v>
      </c>
      <c r="G64" s="46">
        <v>3022.51296</v>
      </c>
      <c r="H64" s="46">
        <v>31693.949400000001</v>
      </c>
      <c r="I64" s="46"/>
      <c r="J64" s="46">
        <f>I64+H64+G64</f>
        <v>34716.462360000005</v>
      </c>
      <c r="K64" s="106">
        <f>J64*100/F64</f>
        <v>98.783450939977712</v>
      </c>
      <c r="L64" s="56" t="s">
        <v>157</v>
      </c>
    </row>
    <row r="65" spans="1:16" ht="216.75" hidden="1" customHeight="1">
      <c r="A65" s="38"/>
      <c r="B65" s="134"/>
      <c r="C65" s="113"/>
      <c r="D65" s="113"/>
      <c r="E65" s="79"/>
      <c r="F65" s="113"/>
      <c r="G65" s="113"/>
      <c r="H65" s="113"/>
      <c r="I65" s="113"/>
      <c r="J65" s="113"/>
      <c r="K65" s="114"/>
      <c r="L65" s="62" t="s">
        <v>158</v>
      </c>
    </row>
    <row r="66" spans="1:16" ht="24.75" hidden="1" customHeight="1">
      <c r="A66" s="209" t="s">
        <v>8</v>
      </c>
      <c r="B66" s="222"/>
      <c r="C66" s="222"/>
      <c r="D66" s="222"/>
      <c r="E66" s="222"/>
      <c r="F66" s="222"/>
      <c r="G66" s="222"/>
      <c r="H66" s="222"/>
      <c r="I66" s="222"/>
      <c r="J66" s="222"/>
      <c r="K66" s="222"/>
      <c r="L66" s="223"/>
    </row>
    <row r="67" spans="1:16" ht="85.5" customHeight="1">
      <c r="A67" s="72" t="s">
        <v>20</v>
      </c>
      <c r="B67" s="89" t="s">
        <v>159</v>
      </c>
      <c r="C67" s="55">
        <f>C68+C69+C71+C70</f>
        <v>148.60128</v>
      </c>
      <c r="D67" s="55">
        <f t="shared" ref="D67:J67" si="7">D68+D69+D71+D70</f>
        <v>0</v>
      </c>
      <c r="E67" s="55">
        <f t="shared" si="7"/>
        <v>0</v>
      </c>
      <c r="F67" s="55">
        <f t="shared" si="7"/>
        <v>148.60128</v>
      </c>
      <c r="G67" s="55">
        <f t="shared" si="7"/>
        <v>145.26002</v>
      </c>
      <c r="H67" s="55">
        <f t="shared" si="7"/>
        <v>0</v>
      </c>
      <c r="I67" s="55">
        <f t="shared" si="7"/>
        <v>0</v>
      </c>
      <c r="J67" s="55">
        <f t="shared" si="7"/>
        <v>145.26002</v>
      </c>
      <c r="K67" s="112">
        <f>J67*100/F67</f>
        <v>97.751526770159714</v>
      </c>
      <c r="L67" s="72"/>
    </row>
    <row r="68" spans="1:16" ht="66.75" customHeight="1">
      <c r="A68" s="72" t="s">
        <v>76</v>
      </c>
      <c r="B68" s="43" t="s">
        <v>42</v>
      </c>
      <c r="C68" s="54">
        <v>20.40128</v>
      </c>
      <c r="D68" s="54"/>
      <c r="E68" s="54"/>
      <c r="F68" s="55">
        <f>E68+D68+C68</f>
        <v>20.40128</v>
      </c>
      <c r="G68" s="116">
        <v>18.096</v>
      </c>
      <c r="H68" s="115"/>
      <c r="I68" s="115"/>
      <c r="J68" s="115">
        <f t="shared" ref="J68:J71" si="8">I68+H68+G68</f>
        <v>18.096</v>
      </c>
      <c r="K68" s="112">
        <f>J68*100/F68</f>
        <v>88.700316842864751</v>
      </c>
      <c r="L68" s="147" t="s">
        <v>153</v>
      </c>
    </row>
    <row r="69" spans="1:16" ht="34.5" customHeight="1">
      <c r="A69" s="73" t="s">
        <v>77</v>
      </c>
      <c r="B69" s="69" t="s">
        <v>43</v>
      </c>
      <c r="C69" s="54">
        <v>50</v>
      </c>
      <c r="D69" s="54"/>
      <c r="E69" s="54"/>
      <c r="F69" s="55">
        <f>E69+D69+C69</f>
        <v>50</v>
      </c>
      <c r="G69" s="116">
        <v>49.776670000000003</v>
      </c>
      <c r="H69" s="115"/>
      <c r="I69" s="115"/>
      <c r="J69" s="115">
        <f t="shared" si="8"/>
        <v>49.776670000000003</v>
      </c>
      <c r="K69" s="112">
        <f>J69*100/F69</f>
        <v>99.553340000000006</v>
      </c>
      <c r="L69" s="148" t="s">
        <v>180</v>
      </c>
    </row>
    <row r="70" spans="1:16" ht="54" customHeight="1">
      <c r="A70" s="5" t="s">
        <v>78</v>
      </c>
      <c r="B70" s="51" t="s">
        <v>44</v>
      </c>
      <c r="C70" s="54">
        <v>73.2</v>
      </c>
      <c r="D70" s="54"/>
      <c r="E70" s="54"/>
      <c r="F70" s="55">
        <f>E70+D70+C70</f>
        <v>73.2</v>
      </c>
      <c r="G70" s="116">
        <v>72.387349999999998</v>
      </c>
      <c r="H70" s="116"/>
      <c r="I70" s="116"/>
      <c r="J70" s="115">
        <f t="shared" si="8"/>
        <v>72.387349999999998</v>
      </c>
      <c r="K70" s="112">
        <f>J70*100/F70</f>
        <v>98.889822404371571</v>
      </c>
      <c r="L70" s="148" t="s">
        <v>152</v>
      </c>
    </row>
    <row r="71" spans="1:16" ht="56.25" customHeight="1">
      <c r="A71" s="5" t="s">
        <v>110</v>
      </c>
      <c r="B71" s="51" t="s">
        <v>111</v>
      </c>
      <c r="C71" s="54">
        <v>5</v>
      </c>
      <c r="D71" s="54"/>
      <c r="E71" s="54"/>
      <c r="F71" s="55">
        <f>E71+D71+C71</f>
        <v>5</v>
      </c>
      <c r="G71" s="116">
        <v>5</v>
      </c>
      <c r="H71" s="116"/>
      <c r="I71" s="116"/>
      <c r="J71" s="55">
        <f t="shared" si="8"/>
        <v>5</v>
      </c>
      <c r="K71" s="112">
        <f>J71*100/F71</f>
        <v>100</v>
      </c>
      <c r="L71" s="81" t="s">
        <v>142</v>
      </c>
    </row>
    <row r="72" spans="1:16" ht="27" hidden="1" customHeight="1">
      <c r="A72" s="224" t="s">
        <v>9</v>
      </c>
      <c r="B72" s="225"/>
      <c r="C72" s="225"/>
      <c r="D72" s="225"/>
      <c r="E72" s="225"/>
      <c r="F72" s="225"/>
      <c r="G72" s="225"/>
      <c r="H72" s="225"/>
      <c r="I72" s="225"/>
      <c r="J72" s="225"/>
      <c r="K72" s="225"/>
      <c r="L72" s="225"/>
    </row>
    <row r="73" spans="1:16" ht="102.75" customHeight="1">
      <c r="A73" s="112" t="s">
        <v>61</v>
      </c>
      <c r="B73" s="90" t="s">
        <v>93</v>
      </c>
      <c r="C73" s="55">
        <v>21</v>
      </c>
      <c r="D73" s="55"/>
      <c r="E73" s="55"/>
      <c r="F73" s="55">
        <f>E73+D73+C73</f>
        <v>21</v>
      </c>
      <c r="G73" s="115">
        <v>20.941510000000001</v>
      </c>
      <c r="H73" s="115"/>
      <c r="I73" s="115"/>
      <c r="J73" s="115">
        <f>G73+H73+I73</f>
        <v>20.941510000000001</v>
      </c>
      <c r="K73" s="112">
        <f>J73/F73*100</f>
        <v>99.721476190476196</v>
      </c>
      <c r="L73" s="72" t="s">
        <v>173</v>
      </c>
    </row>
    <row r="74" spans="1:16" ht="27" hidden="1" customHeight="1">
      <c r="A74" s="217" t="s">
        <v>10</v>
      </c>
      <c r="B74" s="218"/>
      <c r="C74" s="218"/>
      <c r="D74" s="218"/>
      <c r="E74" s="218"/>
      <c r="F74" s="218"/>
      <c r="G74" s="218"/>
      <c r="H74" s="218"/>
      <c r="I74" s="218"/>
      <c r="J74" s="218"/>
      <c r="K74" s="218"/>
      <c r="L74" s="219"/>
    </row>
    <row r="75" spans="1:16" ht="35.25" customHeight="1">
      <c r="A75" s="163" t="s">
        <v>21</v>
      </c>
      <c r="B75" s="89" t="s">
        <v>47</v>
      </c>
      <c r="C75" s="55">
        <f>C78+C76+C77+C79</f>
        <v>284.60000000000002</v>
      </c>
      <c r="D75" s="55">
        <f t="shared" ref="D75:F75" si="9">D78+D76+D77+D79</f>
        <v>906.53540999999996</v>
      </c>
      <c r="E75" s="55">
        <f t="shared" si="9"/>
        <v>6583.5571499999996</v>
      </c>
      <c r="F75" s="55">
        <f t="shared" si="9"/>
        <v>7774.6925599999995</v>
      </c>
      <c r="G75" s="55">
        <f>G78+G76+G77+G79</f>
        <v>249.6</v>
      </c>
      <c r="H75" s="55">
        <f>H78+H76+H77+H79</f>
        <v>904.37392</v>
      </c>
      <c r="I75" s="55">
        <f>I78+I76+I77+I79</f>
        <v>6561.7027600000001</v>
      </c>
      <c r="J75" s="55">
        <f>I75+H75+G75</f>
        <v>7715.6766800000005</v>
      </c>
      <c r="K75" s="112">
        <f>J75*100/F75</f>
        <v>99.240923296393362</v>
      </c>
      <c r="L75" s="72"/>
    </row>
    <row r="76" spans="1:16" ht="20.25" customHeight="1">
      <c r="A76" s="47" t="s">
        <v>84</v>
      </c>
      <c r="B76" s="53" t="s">
        <v>48</v>
      </c>
      <c r="C76" s="54">
        <v>20</v>
      </c>
      <c r="D76" s="54"/>
      <c r="E76" s="54"/>
      <c r="F76" s="55">
        <f>E76+D76+C76</f>
        <v>20</v>
      </c>
      <c r="G76" s="54">
        <v>0</v>
      </c>
      <c r="H76" s="54"/>
      <c r="I76" s="54"/>
      <c r="J76" s="55">
        <f t="shared" ref="J76:J77" si="10">I76+H76+G76</f>
        <v>0</v>
      </c>
      <c r="K76" s="112">
        <f t="shared" ref="K76:K78" si="11">J76*100/F76</f>
        <v>0</v>
      </c>
      <c r="L76" s="149" t="s">
        <v>143</v>
      </c>
    </row>
    <row r="77" spans="1:16" ht="68.25" customHeight="1">
      <c r="A77" s="47" t="s">
        <v>85</v>
      </c>
      <c r="B77" s="53" t="s">
        <v>127</v>
      </c>
      <c r="C77" s="54">
        <v>10</v>
      </c>
      <c r="D77" s="54"/>
      <c r="E77" s="54"/>
      <c r="F77" s="55">
        <f>E77+D77+C77</f>
        <v>10</v>
      </c>
      <c r="G77" s="54">
        <v>0</v>
      </c>
      <c r="H77" s="54"/>
      <c r="I77" s="54"/>
      <c r="J77" s="55">
        <f t="shared" si="10"/>
        <v>0</v>
      </c>
      <c r="K77" s="112">
        <f t="shared" si="11"/>
        <v>0</v>
      </c>
      <c r="L77" s="147" t="s">
        <v>144</v>
      </c>
    </row>
    <row r="78" spans="1:16" ht="36" customHeight="1">
      <c r="A78" s="47" t="s">
        <v>86</v>
      </c>
      <c r="B78" s="53" t="s">
        <v>126</v>
      </c>
      <c r="C78" s="54">
        <v>249.6</v>
      </c>
      <c r="D78" s="54">
        <v>304.79593</v>
      </c>
      <c r="E78" s="54">
        <v>499.49957000000001</v>
      </c>
      <c r="F78" s="55">
        <f>E78+D78+C78</f>
        <v>1053.8954999999999</v>
      </c>
      <c r="G78" s="117">
        <v>249.6</v>
      </c>
      <c r="H78" s="117">
        <v>304.79593</v>
      </c>
      <c r="I78" s="117">
        <v>499.49957000000001</v>
      </c>
      <c r="J78" s="55">
        <f>I78+H78+G78</f>
        <v>1053.8954999999999</v>
      </c>
      <c r="K78" s="112">
        <f t="shared" si="11"/>
        <v>100</v>
      </c>
      <c r="L78" s="72" t="s">
        <v>176</v>
      </c>
    </row>
    <row r="79" spans="1:16" ht="22.5" customHeight="1">
      <c r="A79" s="47" t="s">
        <v>95</v>
      </c>
      <c r="B79" s="53" t="s">
        <v>96</v>
      </c>
      <c r="C79" s="54">
        <v>5</v>
      </c>
      <c r="D79" s="54">
        <v>601.73947999999996</v>
      </c>
      <c r="E79" s="54">
        <v>6084.0575799999997</v>
      </c>
      <c r="F79" s="55">
        <f>E79+D79+C79</f>
        <v>6690.7970599999999</v>
      </c>
      <c r="G79" s="117"/>
      <c r="H79" s="117">
        <f>582.16307+17.41492</f>
        <v>599.57799</v>
      </c>
      <c r="I79" s="117">
        <f>5886.12472+176.07847</f>
        <v>6062.2031900000002</v>
      </c>
      <c r="J79" s="55">
        <f>I79+H79+G79</f>
        <v>6661.7811799999999</v>
      </c>
      <c r="K79" s="112">
        <f>J79*100/F79</f>
        <v>99.56633148876287</v>
      </c>
      <c r="L79" s="72" t="s">
        <v>174</v>
      </c>
    </row>
    <row r="80" spans="1:16" ht="69.75" customHeight="1">
      <c r="A80" s="164" t="s">
        <v>62</v>
      </c>
      <c r="B80" s="131" t="s">
        <v>125</v>
      </c>
      <c r="C80" s="46">
        <v>12011.8</v>
      </c>
      <c r="D80" s="46">
        <v>735</v>
      </c>
      <c r="E80" s="46"/>
      <c r="F80" s="46">
        <f>E80+D80+C80</f>
        <v>12746.8</v>
      </c>
      <c r="G80" s="46">
        <v>11447.992980000001</v>
      </c>
      <c r="H80" s="46">
        <v>271.07195000000002</v>
      </c>
      <c r="I80" s="46"/>
      <c r="J80" s="46">
        <f>I80+H80+G80</f>
        <v>11719.06493</v>
      </c>
      <c r="K80" s="106">
        <f>J80*100/F80</f>
        <v>91.937309207016668</v>
      </c>
      <c r="L80" s="150" t="s">
        <v>145</v>
      </c>
      <c r="P80" s="3" t="s">
        <v>99</v>
      </c>
    </row>
    <row r="81" spans="1:16" ht="204.75" hidden="1" customHeight="1">
      <c r="A81" s="130"/>
      <c r="B81" s="132"/>
      <c r="C81" s="113"/>
      <c r="D81" s="113"/>
      <c r="E81" s="113"/>
      <c r="F81" s="113"/>
      <c r="G81" s="113"/>
      <c r="H81" s="113"/>
      <c r="I81" s="113"/>
      <c r="J81" s="113"/>
      <c r="K81" s="114"/>
      <c r="L81" s="151" t="s">
        <v>146</v>
      </c>
      <c r="P81" s="3"/>
    </row>
    <row r="82" spans="1:16" ht="27" hidden="1" customHeight="1">
      <c r="A82" s="217" t="s">
        <v>11</v>
      </c>
      <c r="B82" s="218"/>
      <c r="C82" s="218"/>
      <c r="D82" s="218"/>
      <c r="E82" s="218"/>
      <c r="F82" s="218"/>
      <c r="G82" s="218"/>
      <c r="H82" s="218"/>
      <c r="I82" s="218"/>
      <c r="J82" s="218"/>
      <c r="K82" s="218"/>
      <c r="L82" s="219"/>
    </row>
    <row r="83" spans="1:16" ht="83.25" customHeight="1">
      <c r="A83" s="48" t="s">
        <v>63</v>
      </c>
      <c r="B83" s="91" t="s">
        <v>112</v>
      </c>
      <c r="C83" s="46">
        <v>9.9890000000000008</v>
      </c>
      <c r="D83" s="46">
        <v>2960.81016</v>
      </c>
      <c r="E83" s="46"/>
      <c r="F83" s="46">
        <f>E83+D83+C83</f>
        <v>2970.79916</v>
      </c>
      <c r="G83" s="46">
        <v>6.3539399999999997</v>
      </c>
      <c r="H83" s="46">
        <v>2960.81016</v>
      </c>
      <c r="I83" s="46"/>
      <c r="J83" s="46">
        <f>I83+H83+G83</f>
        <v>2967.1641</v>
      </c>
      <c r="K83" s="106">
        <f>J83*100/F83</f>
        <v>99.877640331633856</v>
      </c>
      <c r="L83" s="147" t="s">
        <v>189</v>
      </c>
      <c r="P83" s="6"/>
    </row>
    <row r="84" spans="1:16" ht="101.25" hidden="1" customHeight="1">
      <c r="A84" s="48"/>
      <c r="B84" s="172"/>
      <c r="C84" s="46"/>
      <c r="D84" s="46"/>
      <c r="E84" s="46"/>
      <c r="F84" s="46"/>
      <c r="G84" s="46"/>
      <c r="H84" s="46"/>
      <c r="I84" s="46"/>
      <c r="J84" s="46"/>
      <c r="K84" s="106"/>
      <c r="L84" s="147" t="s">
        <v>190</v>
      </c>
      <c r="P84" s="6"/>
    </row>
    <row r="85" spans="1:16" ht="101.25" customHeight="1">
      <c r="A85" s="47" t="s">
        <v>64</v>
      </c>
      <c r="B85" s="89" t="s">
        <v>49</v>
      </c>
      <c r="C85" s="45">
        <f t="shared" ref="C85:J85" si="12">C86+C87+C88</f>
        <v>11276.012000000001</v>
      </c>
      <c r="D85" s="45">
        <f t="shared" si="12"/>
        <v>7159</v>
      </c>
      <c r="E85" s="45">
        <f t="shared" si="12"/>
        <v>0</v>
      </c>
      <c r="F85" s="45">
        <f t="shared" si="12"/>
        <v>18435.012000000002</v>
      </c>
      <c r="G85" s="45">
        <f t="shared" si="12"/>
        <v>10924.991529999999</v>
      </c>
      <c r="H85" s="45">
        <f t="shared" si="12"/>
        <v>7154.5299599999998</v>
      </c>
      <c r="I85" s="45">
        <f t="shared" si="12"/>
        <v>0</v>
      </c>
      <c r="J85" s="45">
        <f t="shared" si="12"/>
        <v>18079.521489999999</v>
      </c>
      <c r="K85" s="112">
        <f>J85*100/F85</f>
        <v>98.071655662605465</v>
      </c>
      <c r="L85" s="152"/>
    </row>
    <row r="86" spans="1:16" ht="52.5" customHeight="1">
      <c r="A86" s="48" t="s">
        <v>79</v>
      </c>
      <c r="B86" s="49" t="s">
        <v>50</v>
      </c>
      <c r="C86" s="39">
        <v>3367.9690000000001</v>
      </c>
      <c r="D86" s="50">
        <v>7159</v>
      </c>
      <c r="E86" s="39"/>
      <c r="F86" s="42">
        <f>E86+D86+C86</f>
        <v>10526.969000000001</v>
      </c>
      <c r="G86" s="39">
        <v>3366.8842500000001</v>
      </c>
      <c r="H86" s="39">
        <v>7154.5299599999998</v>
      </c>
      <c r="I86" s="39"/>
      <c r="J86" s="42">
        <f t="shared" ref="J86:J87" si="13">I86+H86+G86</f>
        <v>10521.414209999999</v>
      </c>
      <c r="K86" s="103">
        <f>J86*100/F86</f>
        <v>99.947232769470475</v>
      </c>
      <c r="L86" s="87" t="s">
        <v>191</v>
      </c>
    </row>
    <row r="87" spans="1:16" ht="19.5" customHeight="1">
      <c r="A87" s="47" t="s">
        <v>80</v>
      </c>
      <c r="B87" s="51" t="s">
        <v>51</v>
      </c>
      <c r="C87" s="44">
        <v>23.242999999999999</v>
      </c>
      <c r="D87" s="44"/>
      <c r="E87" s="44"/>
      <c r="F87" s="45">
        <f>C87</f>
        <v>23.242999999999999</v>
      </c>
      <c r="G87" s="44">
        <v>0</v>
      </c>
      <c r="H87" s="44"/>
      <c r="I87" s="44"/>
      <c r="J87" s="45">
        <f t="shared" si="13"/>
        <v>0</v>
      </c>
      <c r="K87" s="105">
        <f>J87*100/F87</f>
        <v>0</v>
      </c>
      <c r="L87" s="153" t="s">
        <v>121</v>
      </c>
    </row>
    <row r="88" spans="1:16" ht="50.25" customHeight="1">
      <c r="A88" s="52" t="s">
        <v>87</v>
      </c>
      <c r="B88" s="51" t="s">
        <v>113</v>
      </c>
      <c r="C88" s="44">
        <v>7884.8</v>
      </c>
      <c r="D88" s="44"/>
      <c r="E88" s="44"/>
      <c r="F88" s="45">
        <f>E88+D88+C88</f>
        <v>7884.8</v>
      </c>
      <c r="G88" s="44">
        <v>7558.1072800000002</v>
      </c>
      <c r="H88" s="44"/>
      <c r="I88" s="44"/>
      <c r="J88" s="45">
        <f>I88+H88+G88</f>
        <v>7558.1072800000002</v>
      </c>
      <c r="K88" s="105">
        <f>J88*100/F88</f>
        <v>95.856677150974022</v>
      </c>
      <c r="L88" s="47" t="s">
        <v>154</v>
      </c>
    </row>
    <row r="89" spans="1:16" ht="26.25" hidden="1" customHeight="1">
      <c r="A89" s="217" t="s">
        <v>12</v>
      </c>
      <c r="B89" s="218"/>
      <c r="C89" s="218"/>
      <c r="D89" s="218"/>
      <c r="E89" s="218"/>
      <c r="F89" s="218"/>
      <c r="G89" s="218"/>
      <c r="H89" s="218"/>
      <c r="I89" s="218"/>
      <c r="J89" s="218"/>
      <c r="K89" s="218"/>
      <c r="L89" s="219"/>
    </row>
    <row r="90" spans="1:16" ht="66" customHeight="1">
      <c r="A90" s="72" t="s">
        <v>65</v>
      </c>
      <c r="B90" s="92" t="s">
        <v>114</v>
      </c>
      <c r="C90" s="46">
        <f t="shared" ref="C90:J90" si="14">C91+C93</f>
        <v>16960.2</v>
      </c>
      <c r="D90" s="55">
        <f t="shared" si="14"/>
        <v>48934</v>
      </c>
      <c r="E90" s="46">
        <f t="shared" si="14"/>
        <v>0</v>
      </c>
      <c r="F90" s="55">
        <f t="shared" si="14"/>
        <v>65894.2</v>
      </c>
      <c r="G90" s="55">
        <f t="shared" si="14"/>
        <v>14683.80464</v>
      </c>
      <c r="H90" s="55">
        <f t="shared" si="14"/>
        <v>25862.636999999999</v>
      </c>
      <c r="I90" s="55">
        <f t="shared" si="14"/>
        <v>0</v>
      </c>
      <c r="J90" s="55">
        <f t="shared" si="14"/>
        <v>40546.441639999997</v>
      </c>
      <c r="K90" s="112">
        <f>J90*100/F90</f>
        <v>61.532641173274733</v>
      </c>
      <c r="L90" s="72"/>
    </row>
    <row r="91" spans="1:16" ht="33" customHeight="1">
      <c r="A91" s="74" t="s">
        <v>66</v>
      </c>
      <c r="B91" s="75" t="s">
        <v>45</v>
      </c>
      <c r="C91" s="65">
        <v>16507.2</v>
      </c>
      <c r="D91" s="65">
        <v>48934</v>
      </c>
      <c r="E91" s="65"/>
      <c r="F91" s="46">
        <f>E91+D91+C91</f>
        <v>65441.2</v>
      </c>
      <c r="G91" s="65">
        <v>14231.57821</v>
      </c>
      <c r="H91" s="65">
        <v>25862.636999999999</v>
      </c>
      <c r="I91" s="65"/>
      <c r="J91" s="46">
        <f>I91+H91+G91</f>
        <v>40094.215209999995</v>
      </c>
      <c r="K91" s="106">
        <f>J91*100/F91</f>
        <v>61.267542786501465</v>
      </c>
      <c r="L91" s="169" t="s">
        <v>192</v>
      </c>
    </row>
    <row r="92" spans="1:16" ht="118.5" hidden="1" customHeight="1">
      <c r="A92" s="171"/>
      <c r="B92" s="168"/>
      <c r="C92" s="76"/>
      <c r="D92" s="76"/>
      <c r="E92" s="76"/>
      <c r="F92" s="77"/>
      <c r="G92" s="76"/>
      <c r="H92" s="76"/>
      <c r="I92" s="76"/>
      <c r="J92" s="77"/>
      <c r="K92" s="114"/>
      <c r="L92" s="170" t="s">
        <v>193</v>
      </c>
    </row>
    <row r="93" spans="1:16" ht="37.5" customHeight="1">
      <c r="A93" s="72" t="s">
        <v>67</v>
      </c>
      <c r="B93" s="43" t="s">
        <v>46</v>
      </c>
      <c r="C93" s="54">
        <v>453</v>
      </c>
      <c r="D93" s="54"/>
      <c r="E93" s="54"/>
      <c r="F93" s="55">
        <f>E93+D93+C93</f>
        <v>453</v>
      </c>
      <c r="G93" s="54">
        <v>452.22642999999999</v>
      </c>
      <c r="H93" s="54"/>
      <c r="I93" s="54"/>
      <c r="J93" s="55">
        <f>I93+H93+G93</f>
        <v>452.22642999999999</v>
      </c>
      <c r="K93" s="112">
        <f>J93*100/F93</f>
        <v>99.829233995584985</v>
      </c>
      <c r="L93" s="149" t="s">
        <v>178</v>
      </c>
    </row>
    <row r="94" spans="1:16" s="102" customFormat="1" ht="40.5" customHeight="1">
      <c r="A94" s="227" t="s">
        <v>160</v>
      </c>
      <c r="B94" s="228"/>
      <c r="C94" s="156">
        <f t="shared" ref="C94:J94" si="15">C90+C85+C83+C80+C75+C73+C67+C64+C58+C57+C55+C50+C38+C21+C19+C16+C14+C13+C11+C8</f>
        <v>464149.41034</v>
      </c>
      <c r="D94" s="156">
        <f t="shared" si="15"/>
        <v>785406.42360999994</v>
      </c>
      <c r="E94" s="156">
        <f t="shared" si="15"/>
        <v>34592.213219999998</v>
      </c>
      <c r="F94" s="156">
        <f t="shared" si="15"/>
        <v>1284148.0471699997</v>
      </c>
      <c r="G94" s="156">
        <f t="shared" si="15"/>
        <v>420867.82182999997</v>
      </c>
      <c r="H94" s="156">
        <f t="shared" si="15"/>
        <v>720809.88735000021</v>
      </c>
      <c r="I94" s="156">
        <f t="shared" si="15"/>
        <v>33782.106520000001</v>
      </c>
      <c r="J94" s="156">
        <f t="shared" si="15"/>
        <v>1175459.8157000002</v>
      </c>
      <c r="K94" s="155">
        <f>J94/F94*100</f>
        <v>91.536160358649752</v>
      </c>
      <c r="L94" s="154"/>
    </row>
    <row r="95" spans="1:16" ht="105.75" hidden="1" customHeight="1">
      <c r="A95" s="8"/>
      <c r="B95" s="9"/>
      <c r="C95" s="13"/>
      <c r="D95" s="13"/>
      <c r="E95" s="13"/>
      <c r="F95" s="13"/>
      <c r="G95" s="31"/>
      <c r="H95" s="31"/>
      <c r="I95" s="31"/>
      <c r="J95" s="31"/>
      <c r="K95" s="37"/>
      <c r="L95" s="8"/>
    </row>
    <row r="96" spans="1:16" ht="18" hidden="1" customHeight="1">
      <c r="A96" s="226" t="s">
        <v>100</v>
      </c>
      <c r="B96" s="226"/>
      <c r="C96" s="94"/>
      <c r="D96" s="94"/>
      <c r="E96" s="94"/>
      <c r="F96" s="94"/>
      <c r="G96" s="17"/>
      <c r="H96" s="17"/>
      <c r="I96" s="17"/>
      <c r="J96" s="18"/>
      <c r="K96" s="37"/>
      <c r="L96" s="8"/>
    </row>
    <row r="97" spans="1:12" ht="18" hidden="1" customHeight="1">
      <c r="A97" s="174" t="s">
        <v>101</v>
      </c>
      <c r="B97" s="174"/>
      <c r="C97" s="95"/>
      <c r="D97" s="94"/>
      <c r="E97" s="94"/>
      <c r="F97" s="94"/>
      <c r="G97" s="19"/>
      <c r="H97" s="19"/>
      <c r="I97" s="19"/>
      <c r="J97" s="20"/>
      <c r="K97" s="37"/>
      <c r="L97" s="8"/>
    </row>
    <row r="98" spans="1:12" ht="20.25" hidden="1">
      <c r="A98" s="96" t="s">
        <v>102</v>
      </c>
      <c r="B98" s="96"/>
      <c r="C98" s="97"/>
      <c r="D98" s="97"/>
      <c r="E98" s="98"/>
      <c r="G98" s="21"/>
      <c r="I98" s="21"/>
      <c r="K98" s="98" t="s">
        <v>90</v>
      </c>
    </row>
    <row r="99" spans="1:12" ht="18.75" hidden="1">
      <c r="A99" s="10"/>
      <c r="B99" s="93"/>
      <c r="C99" s="14"/>
      <c r="D99" s="14"/>
      <c r="F99" s="27"/>
      <c r="G99" s="21"/>
      <c r="H99" s="21"/>
      <c r="I99" s="21"/>
      <c r="J99" s="24"/>
    </row>
    <row r="100" spans="1:12" hidden="1">
      <c r="L100" s="3"/>
    </row>
    <row r="101" spans="1:12" ht="99" hidden="1" customHeight="1">
      <c r="A101" s="173" t="s">
        <v>28</v>
      </c>
      <c r="B101" s="173"/>
      <c r="L101" s="6"/>
    </row>
    <row r="102" spans="1:12" ht="17.100000000000001" hidden="1" customHeight="1">
      <c r="A102" s="220" t="s">
        <v>89</v>
      </c>
      <c r="B102" s="220"/>
      <c r="L102" s="33"/>
    </row>
    <row r="103" spans="1:12" ht="12.95" hidden="1" customHeight="1"/>
    <row r="105" spans="1:12" ht="24" customHeight="1">
      <c r="L105" s="6"/>
    </row>
    <row r="106" spans="1:12" ht="16.5" customHeight="1">
      <c r="L106" s="6"/>
    </row>
  </sheetData>
  <mergeCells count="27">
    <mergeCell ref="A102:B102"/>
    <mergeCell ref="A72:L72"/>
    <mergeCell ref="A74:L74"/>
    <mergeCell ref="A82:L82"/>
    <mergeCell ref="A89:L89"/>
    <mergeCell ref="A94:B94"/>
    <mergeCell ref="A96:B96"/>
    <mergeCell ref="A66:L66"/>
    <mergeCell ref="A7:L7"/>
    <mergeCell ref="A12:L12"/>
    <mergeCell ref="A15:L15"/>
    <mergeCell ref="A18:L18"/>
    <mergeCell ref="A20:L20"/>
    <mergeCell ref="A22:A31"/>
    <mergeCell ref="A37:L37"/>
    <mergeCell ref="A49:L49"/>
    <mergeCell ref="A54:L54"/>
    <mergeCell ref="A56:L56"/>
    <mergeCell ref="A63:L63"/>
    <mergeCell ref="A1:L1"/>
    <mergeCell ref="A2:L2"/>
    <mergeCell ref="A4:A5"/>
    <mergeCell ref="B4:B5"/>
    <mergeCell ref="C4:F4"/>
    <mergeCell ref="G4:J4"/>
    <mergeCell ref="K4:K5"/>
    <mergeCell ref="L4:L5"/>
  </mergeCells>
  <pageMargins left="0.59055118110236227" right="0.59055118110236227" top="0.98425196850393704" bottom="0.59055118110236227" header="3.937007874015748E-2" footer="3.937007874015748E-2"/>
  <pageSetup paperSize="9" scale="85" fitToHeight="0" orientation="landscape" r:id="rId1"/>
  <rowBreaks count="5" manualBreakCount="5">
    <brk id="15" max="14" man="1"/>
    <brk id="39" max="14" man="1"/>
    <brk id="59" max="14" man="1"/>
    <brk id="68" max="14" man="1"/>
    <brk id="82" max="14"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dimension ref="A1:F197"/>
  <sheetViews>
    <sheetView topLeftCell="A154" workbookViewId="0">
      <selection activeCell="L191" sqref="L191"/>
    </sheetView>
  </sheetViews>
  <sheetFormatPr defaultRowHeight="15"/>
  <cols>
    <col min="2" max="2" width="35.85546875" customWidth="1"/>
    <col min="3" max="3" width="28" customWidth="1"/>
    <col min="4" max="4" width="20.28515625" customWidth="1"/>
    <col min="5" max="5" width="21.28515625" customWidth="1"/>
    <col min="6" max="6" width="19.5703125" style="193" customWidth="1"/>
  </cols>
  <sheetData>
    <row r="1" spans="1:6" ht="15.75">
      <c r="A1" s="251" t="s">
        <v>0</v>
      </c>
      <c r="B1" s="177" t="s">
        <v>195</v>
      </c>
      <c r="C1" s="177" t="s">
        <v>198</v>
      </c>
      <c r="D1" s="244" t="s">
        <v>200</v>
      </c>
      <c r="E1" s="245"/>
      <c r="F1" s="188" t="s">
        <v>201</v>
      </c>
    </row>
    <row r="2" spans="1:6" ht="48" thickBot="1">
      <c r="A2" s="249"/>
      <c r="B2" s="178" t="s">
        <v>196</v>
      </c>
      <c r="C2" s="178" t="s">
        <v>199</v>
      </c>
      <c r="D2" s="246"/>
      <c r="E2" s="247"/>
      <c r="F2" s="189" t="s">
        <v>202</v>
      </c>
    </row>
    <row r="3" spans="1:6" ht="63">
      <c r="A3" s="249"/>
      <c r="B3" s="178" t="s">
        <v>197</v>
      </c>
      <c r="C3" s="179"/>
      <c r="D3" s="178" t="s">
        <v>204</v>
      </c>
      <c r="E3" s="248" t="s">
        <v>207</v>
      </c>
      <c r="F3" s="189" t="s">
        <v>203</v>
      </c>
    </row>
    <row r="4" spans="1:6" ht="15.75">
      <c r="A4" s="249"/>
      <c r="B4" s="179"/>
      <c r="C4" s="179"/>
      <c r="D4" s="178" t="s">
        <v>205</v>
      </c>
      <c r="E4" s="249"/>
      <c r="F4" s="190"/>
    </row>
    <row r="5" spans="1:6" ht="16.5" thickBot="1">
      <c r="A5" s="250"/>
      <c r="B5" s="180"/>
      <c r="C5" s="180"/>
      <c r="D5" s="181" t="s">
        <v>206</v>
      </c>
      <c r="E5" s="250"/>
      <c r="F5" s="191"/>
    </row>
    <row r="6" spans="1:6" ht="16.5" thickBot="1">
      <c r="A6" s="229" t="s">
        <v>29</v>
      </c>
      <c r="B6" s="232" t="s">
        <v>208</v>
      </c>
      <c r="C6" s="182" t="s">
        <v>25</v>
      </c>
      <c r="D6" s="185">
        <v>28522</v>
      </c>
      <c r="E6" s="185">
        <v>27095</v>
      </c>
      <c r="F6" s="192">
        <f>E6/D6*100</f>
        <v>94.996844541056021</v>
      </c>
    </row>
    <row r="7" spans="1:6" ht="16.5" thickBot="1">
      <c r="A7" s="230"/>
      <c r="B7" s="233"/>
      <c r="C7" s="183" t="s">
        <v>209</v>
      </c>
      <c r="D7" s="186">
        <v>17073</v>
      </c>
      <c r="E7" s="186">
        <v>16291.1</v>
      </c>
      <c r="F7" s="192">
        <f t="shared" ref="F7:F70" si="0">E7/D7*100</f>
        <v>95.420254202542026</v>
      </c>
    </row>
    <row r="8" spans="1:6" ht="16.5" thickBot="1">
      <c r="A8" s="230"/>
      <c r="B8" s="233"/>
      <c r="C8" s="183" t="s">
        <v>210</v>
      </c>
      <c r="D8" s="186">
        <v>2972.3</v>
      </c>
      <c r="E8" s="186">
        <v>2826.4</v>
      </c>
      <c r="F8" s="192">
        <f t="shared" si="0"/>
        <v>95.091343404097842</v>
      </c>
    </row>
    <row r="9" spans="1:6" ht="16.5" thickBot="1">
      <c r="A9" s="231"/>
      <c r="B9" s="234"/>
      <c r="C9" s="183" t="s">
        <v>211</v>
      </c>
      <c r="D9" s="186">
        <v>8476.7000000000007</v>
      </c>
      <c r="E9" s="186">
        <v>7977.5</v>
      </c>
      <c r="F9" s="192">
        <f t="shared" si="0"/>
        <v>94.110915804499385</v>
      </c>
    </row>
    <row r="10" spans="1:6" ht="16.5" thickBot="1">
      <c r="A10" s="241" t="s">
        <v>68</v>
      </c>
      <c r="B10" s="238" t="s">
        <v>81</v>
      </c>
      <c r="C10" s="184" t="s">
        <v>25</v>
      </c>
      <c r="D10" s="187">
        <v>8916.7000000000007</v>
      </c>
      <c r="E10" s="187">
        <v>8377.6</v>
      </c>
      <c r="F10" s="192">
        <f t="shared" si="0"/>
        <v>93.954041293303575</v>
      </c>
    </row>
    <row r="11" spans="1:6" ht="16.5" thickBot="1">
      <c r="A11" s="242"/>
      <c r="B11" s="239"/>
      <c r="C11" s="183" t="s">
        <v>209</v>
      </c>
      <c r="D11" s="186"/>
      <c r="E11" s="186"/>
      <c r="F11" s="192"/>
    </row>
    <row r="12" spans="1:6" ht="16.5" thickBot="1">
      <c r="A12" s="242"/>
      <c r="B12" s="239"/>
      <c r="C12" s="183" t="s">
        <v>210</v>
      </c>
      <c r="D12" s="186">
        <v>1283</v>
      </c>
      <c r="E12" s="186">
        <v>1214.8</v>
      </c>
      <c r="F12" s="192">
        <f t="shared" si="0"/>
        <v>94.684333593141062</v>
      </c>
    </row>
    <row r="13" spans="1:6" ht="16.5" thickBot="1">
      <c r="A13" s="243"/>
      <c r="B13" s="240"/>
      <c r="C13" s="183" t="s">
        <v>211</v>
      </c>
      <c r="D13" s="186">
        <v>7633.7</v>
      </c>
      <c r="E13" s="186">
        <v>7162.9</v>
      </c>
      <c r="F13" s="192">
        <f t="shared" si="0"/>
        <v>93.832610660623288</v>
      </c>
    </row>
    <row r="14" spans="1:6" ht="16.5" thickBot="1">
      <c r="A14" s="241" t="s">
        <v>69</v>
      </c>
      <c r="B14" s="238" t="s">
        <v>33</v>
      </c>
      <c r="C14" s="184" t="s">
        <v>25</v>
      </c>
      <c r="D14" s="187">
        <v>19605.3</v>
      </c>
      <c r="E14" s="187">
        <v>18717.3</v>
      </c>
      <c r="F14" s="192">
        <f t="shared" si="0"/>
        <v>95.470612538446233</v>
      </c>
    </row>
    <row r="15" spans="1:6" ht="16.5" thickBot="1">
      <c r="A15" s="242"/>
      <c r="B15" s="239"/>
      <c r="C15" s="183" t="s">
        <v>209</v>
      </c>
      <c r="D15" s="186">
        <v>17073</v>
      </c>
      <c r="E15" s="186">
        <v>16291.1</v>
      </c>
      <c r="F15" s="192">
        <f t="shared" si="0"/>
        <v>95.420254202542026</v>
      </c>
    </row>
    <row r="16" spans="1:6" ht="16.5" thickBot="1">
      <c r="A16" s="242"/>
      <c r="B16" s="239"/>
      <c r="C16" s="183" t="s">
        <v>210</v>
      </c>
      <c r="D16" s="186">
        <v>1689.3</v>
      </c>
      <c r="E16" s="186">
        <v>1611.6</v>
      </c>
      <c r="F16" s="192">
        <f t="shared" si="0"/>
        <v>95.400461729710528</v>
      </c>
    </row>
    <row r="17" spans="1:6" ht="16.5" thickBot="1">
      <c r="A17" s="243"/>
      <c r="B17" s="240"/>
      <c r="C17" s="183" t="s">
        <v>211</v>
      </c>
      <c r="D17" s="186">
        <v>843</v>
      </c>
      <c r="E17" s="186">
        <v>814.7</v>
      </c>
      <c r="F17" s="192">
        <f t="shared" si="0"/>
        <v>96.642941874258597</v>
      </c>
    </row>
    <row r="18" spans="1:6" ht="16.5" thickBot="1">
      <c r="A18" s="229" t="s">
        <v>13</v>
      </c>
      <c r="B18" s="232" t="s">
        <v>34</v>
      </c>
      <c r="C18" s="182" t="s">
        <v>25</v>
      </c>
      <c r="D18" s="185">
        <v>290</v>
      </c>
      <c r="E18" s="185">
        <v>53.4</v>
      </c>
      <c r="F18" s="192">
        <f t="shared" si="0"/>
        <v>18.413793103448274</v>
      </c>
    </row>
    <row r="19" spans="1:6" ht="16.5" thickBot="1">
      <c r="A19" s="230"/>
      <c r="B19" s="233"/>
      <c r="C19" s="183" t="s">
        <v>209</v>
      </c>
      <c r="D19" s="186"/>
      <c r="E19" s="186"/>
      <c r="F19" s="192"/>
    </row>
    <row r="20" spans="1:6" ht="16.5" thickBot="1">
      <c r="A20" s="230"/>
      <c r="B20" s="233"/>
      <c r="C20" s="183" t="s">
        <v>210</v>
      </c>
      <c r="D20" s="186"/>
      <c r="E20" s="186"/>
      <c r="F20" s="192"/>
    </row>
    <row r="21" spans="1:6" ht="16.5" thickBot="1">
      <c r="A21" s="231"/>
      <c r="B21" s="234"/>
      <c r="C21" s="183" t="s">
        <v>211</v>
      </c>
      <c r="D21" s="186">
        <v>290</v>
      </c>
      <c r="E21" s="186">
        <v>53.4</v>
      </c>
      <c r="F21" s="192">
        <f t="shared" si="0"/>
        <v>18.413793103448274</v>
      </c>
    </row>
    <row r="22" spans="1:6" ht="16.5" thickBot="1">
      <c r="A22" s="229" t="s">
        <v>52</v>
      </c>
      <c r="B22" s="232" t="s">
        <v>212</v>
      </c>
      <c r="C22" s="182" t="s">
        <v>25</v>
      </c>
      <c r="D22" s="185">
        <v>853485.3</v>
      </c>
      <c r="E22" s="185">
        <v>782245.7</v>
      </c>
      <c r="F22" s="192">
        <f t="shared" si="0"/>
        <v>91.653095841252323</v>
      </c>
    </row>
    <row r="23" spans="1:6" ht="16.5" thickBot="1">
      <c r="A23" s="230"/>
      <c r="B23" s="233"/>
      <c r="C23" s="183" t="s">
        <v>209</v>
      </c>
      <c r="D23" s="186">
        <v>2252.3000000000002</v>
      </c>
      <c r="E23" s="186">
        <v>2252.1999999999998</v>
      </c>
      <c r="F23" s="192">
        <f t="shared" si="0"/>
        <v>99.995560094125992</v>
      </c>
    </row>
    <row r="24" spans="1:6" ht="16.5" thickBot="1">
      <c r="A24" s="230"/>
      <c r="B24" s="233"/>
      <c r="C24" s="183" t="s">
        <v>210</v>
      </c>
      <c r="D24" s="186">
        <v>581225</v>
      </c>
      <c r="E24" s="186">
        <v>543309.6</v>
      </c>
      <c r="F24" s="192">
        <f t="shared" si="0"/>
        <v>93.476639855477657</v>
      </c>
    </row>
    <row r="25" spans="1:6" ht="16.5" thickBot="1">
      <c r="A25" s="231"/>
      <c r="B25" s="234"/>
      <c r="C25" s="183" t="s">
        <v>211</v>
      </c>
      <c r="D25" s="186">
        <v>270008.09999999998</v>
      </c>
      <c r="E25" s="186">
        <v>236683.9</v>
      </c>
      <c r="F25" s="192">
        <f t="shared" si="0"/>
        <v>87.65807396148486</v>
      </c>
    </row>
    <row r="26" spans="1:6" ht="16.5" thickBot="1">
      <c r="A26" s="241" t="s">
        <v>213</v>
      </c>
      <c r="B26" s="238" t="s">
        <v>118</v>
      </c>
      <c r="C26" s="184" t="s">
        <v>25</v>
      </c>
      <c r="D26" s="187">
        <v>800709.8</v>
      </c>
      <c r="E26" s="187">
        <v>734254.5</v>
      </c>
      <c r="F26" s="192">
        <f t="shared" si="0"/>
        <v>91.700451274606593</v>
      </c>
    </row>
    <row r="27" spans="1:6" ht="16.5" thickBot="1">
      <c r="A27" s="242"/>
      <c r="B27" s="239"/>
      <c r="C27" s="183" t="s">
        <v>209</v>
      </c>
      <c r="D27" s="186">
        <v>2252.3000000000002</v>
      </c>
      <c r="E27" s="186">
        <v>2252.1999999999998</v>
      </c>
      <c r="F27" s="192">
        <f t="shared" si="0"/>
        <v>99.995560094125992</v>
      </c>
    </row>
    <row r="28" spans="1:6" ht="16.5" thickBot="1">
      <c r="A28" s="242"/>
      <c r="B28" s="239"/>
      <c r="C28" s="183" t="s">
        <v>210</v>
      </c>
      <c r="D28" s="186">
        <v>576974</v>
      </c>
      <c r="E28" s="186">
        <v>539058.6</v>
      </c>
      <c r="F28" s="192">
        <f t="shared" si="0"/>
        <v>93.428577370904051</v>
      </c>
    </row>
    <row r="29" spans="1:6" ht="16.5" thickBot="1">
      <c r="A29" s="243"/>
      <c r="B29" s="240"/>
      <c r="C29" s="183" t="s">
        <v>211</v>
      </c>
      <c r="D29" s="186">
        <v>221483.6</v>
      </c>
      <c r="E29" s="186">
        <v>192943.7</v>
      </c>
      <c r="F29" s="192">
        <f t="shared" si="0"/>
        <v>87.114215228576739</v>
      </c>
    </row>
    <row r="30" spans="1:6" ht="16.5" thickBot="1">
      <c r="A30" s="241" t="s">
        <v>214</v>
      </c>
      <c r="B30" s="238" t="s">
        <v>119</v>
      </c>
      <c r="C30" s="184" t="s">
        <v>25</v>
      </c>
      <c r="D30" s="187">
        <v>52541.5</v>
      </c>
      <c r="E30" s="187">
        <v>47770.5</v>
      </c>
      <c r="F30" s="192">
        <f t="shared" si="0"/>
        <v>90.91955882492887</v>
      </c>
    </row>
    <row r="31" spans="1:6" ht="16.5" thickBot="1">
      <c r="A31" s="242"/>
      <c r="B31" s="239"/>
      <c r="C31" s="183" t="s">
        <v>209</v>
      </c>
      <c r="D31" s="186"/>
      <c r="E31" s="186"/>
      <c r="F31" s="192"/>
    </row>
    <row r="32" spans="1:6" ht="16.5" thickBot="1">
      <c r="A32" s="242"/>
      <c r="B32" s="239"/>
      <c r="C32" s="183" t="s">
        <v>210</v>
      </c>
      <c r="D32" s="186">
        <v>4251</v>
      </c>
      <c r="E32" s="186">
        <v>4251</v>
      </c>
      <c r="F32" s="192">
        <f t="shared" si="0"/>
        <v>100</v>
      </c>
    </row>
    <row r="33" spans="1:6" ht="16.5" thickBot="1">
      <c r="A33" s="243"/>
      <c r="B33" s="240"/>
      <c r="C33" s="183" t="s">
        <v>211</v>
      </c>
      <c r="D33" s="186">
        <v>48290.5</v>
      </c>
      <c r="E33" s="186">
        <v>43519.5</v>
      </c>
      <c r="F33" s="192">
        <f t="shared" si="0"/>
        <v>90.120209979188445</v>
      </c>
    </row>
    <row r="34" spans="1:6" ht="16.5" thickBot="1">
      <c r="A34" s="241" t="s">
        <v>215</v>
      </c>
      <c r="B34" s="238" t="s">
        <v>120</v>
      </c>
      <c r="C34" s="184" t="s">
        <v>25</v>
      </c>
      <c r="D34" s="187">
        <v>234</v>
      </c>
      <c r="E34" s="187">
        <v>220.7</v>
      </c>
      <c r="F34" s="192">
        <f t="shared" si="0"/>
        <v>94.316239316239319</v>
      </c>
    </row>
    <row r="35" spans="1:6" ht="16.5" thickBot="1">
      <c r="A35" s="242"/>
      <c r="B35" s="239"/>
      <c r="C35" s="183" t="s">
        <v>209</v>
      </c>
      <c r="D35" s="186"/>
      <c r="E35" s="186"/>
      <c r="F35" s="192"/>
    </row>
    <row r="36" spans="1:6" ht="16.5" thickBot="1">
      <c r="A36" s="242"/>
      <c r="B36" s="239"/>
      <c r="C36" s="183" t="s">
        <v>210</v>
      </c>
      <c r="D36" s="186"/>
      <c r="E36" s="186"/>
      <c r="F36" s="192"/>
    </row>
    <row r="37" spans="1:6" ht="16.5" thickBot="1">
      <c r="A37" s="243"/>
      <c r="B37" s="240"/>
      <c r="C37" s="183" t="s">
        <v>211</v>
      </c>
      <c r="D37" s="186">
        <v>234</v>
      </c>
      <c r="E37" s="186">
        <v>220.7</v>
      </c>
      <c r="F37" s="192">
        <f t="shared" si="0"/>
        <v>94.316239316239319</v>
      </c>
    </row>
    <row r="38" spans="1:6" ht="16.5" thickBot="1">
      <c r="A38" s="229" t="s">
        <v>14</v>
      </c>
      <c r="B38" s="232" t="s">
        <v>109</v>
      </c>
      <c r="C38" s="182" t="s">
        <v>25</v>
      </c>
      <c r="D38" s="185">
        <v>35144</v>
      </c>
      <c r="E38" s="185">
        <v>34716.5</v>
      </c>
      <c r="F38" s="192">
        <f t="shared" si="0"/>
        <v>98.783576143865233</v>
      </c>
    </row>
    <row r="39" spans="1:6" ht="16.5" thickBot="1">
      <c r="A39" s="230"/>
      <c r="B39" s="233"/>
      <c r="C39" s="183" t="s">
        <v>209</v>
      </c>
      <c r="D39" s="186"/>
      <c r="E39" s="186"/>
      <c r="F39" s="192"/>
    </row>
    <row r="40" spans="1:6" ht="16.5" thickBot="1">
      <c r="A40" s="230"/>
      <c r="B40" s="233"/>
      <c r="C40" s="183" t="s">
        <v>210</v>
      </c>
      <c r="D40" s="186">
        <v>31731.5</v>
      </c>
      <c r="E40" s="186">
        <v>31693.9</v>
      </c>
      <c r="F40" s="192">
        <f t="shared" si="0"/>
        <v>99.881505759261302</v>
      </c>
    </row>
    <row r="41" spans="1:6" ht="16.5" thickBot="1">
      <c r="A41" s="231"/>
      <c r="B41" s="234"/>
      <c r="C41" s="183" t="s">
        <v>211</v>
      </c>
      <c r="D41" s="186">
        <v>3412.5</v>
      </c>
      <c r="E41" s="186">
        <v>3022.5</v>
      </c>
      <c r="F41" s="192">
        <f t="shared" si="0"/>
        <v>88.571428571428569</v>
      </c>
    </row>
    <row r="42" spans="1:6" ht="16.5" thickBot="1">
      <c r="A42" s="229" t="s">
        <v>31</v>
      </c>
      <c r="B42" s="232" t="s">
        <v>35</v>
      </c>
      <c r="C42" s="182" t="s">
        <v>25</v>
      </c>
      <c r="D42" s="185">
        <v>73749.399999999994</v>
      </c>
      <c r="E42" s="185">
        <v>69937</v>
      </c>
      <c r="F42" s="192">
        <f t="shared" si="0"/>
        <v>94.830602011677385</v>
      </c>
    </row>
    <row r="43" spans="1:6" ht="16.5" thickBot="1">
      <c r="A43" s="230"/>
      <c r="B43" s="233"/>
      <c r="C43" s="183" t="s">
        <v>209</v>
      </c>
      <c r="D43" s="186">
        <v>3181.4</v>
      </c>
      <c r="E43" s="186">
        <v>3175.1</v>
      </c>
      <c r="F43" s="192">
        <f t="shared" si="0"/>
        <v>99.801973973722255</v>
      </c>
    </row>
    <row r="44" spans="1:6" ht="16.5" thickBot="1">
      <c r="A44" s="230"/>
      <c r="B44" s="233"/>
      <c r="C44" s="183" t="s">
        <v>210</v>
      </c>
      <c r="D44" s="186">
        <v>11150.9</v>
      </c>
      <c r="E44" s="186">
        <v>11150.2</v>
      </c>
      <c r="F44" s="192">
        <f t="shared" si="0"/>
        <v>99.993722479799857</v>
      </c>
    </row>
    <row r="45" spans="1:6" ht="16.5" thickBot="1">
      <c r="A45" s="231"/>
      <c r="B45" s="234"/>
      <c r="C45" s="183" t="s">
        <v>211</v>
      </c>
      <c r="D45" s="186">
        <v>59417.1</v>
      </c>
      <c r="E45" s="186">
        <v>55611.6</v>
      </c>
      <c r="F45" s="192">
        <f t="shared" si="0"/>
        <v>93.595278127003851</v>
      </c>
    </row>
    <row r="46" spans="1:6" ht="16.5" thickBot="1">
      <c r="A46" s="241" t="s">
        <v>216</v>
      </c>
      <c r="B46" s="238" t="s">
        <v>36</v>
      </c>
      <c r="C46" s="184" t="s">
        <v>25</v>
      </c>
      <c r="D46" s="187">
        <v>27804.9</v>
      </c>
      <c r="E46" s="187">
        <v>25953.9</v>
      </c>
      <c r="F46" s="192">
        <f t="shared" si="0"/>
        <v>93.342899992447371</v>
      </c>
    </row>
    <row r="47" spans="1:6" ht="16.5" thickBot="1">
      <c r="A47" s="242"/>
      <c r="B47" s="239"/>
      <c r="C47" s="183" t="s">
        <v>209</v>
      </c>
      <c r="D47" s="186">
        <v>3050.4</v>
      </c>
      <c r="E47" s="186">
        <v>3044.1</v>
      </c>
      <c r="F47" s="192">
        <f t="shared" si="0"/>
        <v>99.79346970889064</v>
      </c>
    </row>
    <row r="48" spans="1:6" ht="16.5" thickBot="1">
      <c r="A48" s="242"/>
      <c r="B48" s="239"/>
      <c r="C48" s="183" t="s">
        <v>210</v>
      </c>
      <c r="D48" s="186">
        <v>3801.2</v>
      </c>
      <c r="E48" s="186">
        <v>3800.6</v>
      </c>
      <c r="F48" s="192">
        <f t="shared" si="0"/>
        <v>99.984215510891289</v>
      </c>
    </row>
    <row r="49" spans="1:6" ht="16.5" thickBot="1">
      <c r="A49" s="243"/>
      <c r="B49" s="240"/>
      <c r="C49" s="183" t="s">
        <v>211</v>
      </c>
      <c r="D49" s="186">
        <v>20953.3</v>
      </c>
      <c r="E49" s="186">
        <v>19109.2</v>
      </c>
      <c r="F49" s="192">
        <f t="shared" si="0"/>
        <v>91.198999680241315</v>
      </c>
    </row>
    <row r="50" spans="1:6" ht="16.5" thickBot="1">
      <c r="A50" s="241" t="s">
        <v>217</v>
      </c>
      <c r="B50" s="238" t="s">
        <v>103</v>
      </c>
      <c r="C50" s="184" t="s">
        <v>25</v>
      </c>
      <c r="D50" s="187">
        <v>26893.4</v>
      </c>
      <c r="E50" s="187">
        <v>26171</v>
      </c>
      <c r="F50" s="192">
        <f t="shared" si="0"/>
        <v>97.313839083195134</v>
      </c>
    </row>
    <row r="51" spans="1:6" ht="16.5" thickBot="1">
      <c r="A51" s="242"/>
      <c r="B51" s="239"/>
      <c r="C51" s="183" t="s">
        <v>209</v>
      </c>
      <c r="D51" s="186">
        <v>131</v>
      </c>
      <c r="E51" s="186">
        <v>131</v>
      </c>
      <c r="F51" s="192">
        <f t="shared" si="0"/>
        <v>100</v>
      </c>
    </row>
    <row r="52" spans="1:6" ht="16.5" thickBot="1">
      <c r="A52" s="242"/>
      <c r="B52" s="239"/>
      <c r="C52" s="183" t="s">
        <v>210</v>
      </c>
      <c r="D52" s="186">
        <v>7259.7</v>
      </c>
      <c r="E52" s="186">
        <v>7259.7</v>
      </c>
      <c r="F52" s="192">
        <f t="shared" si="0"/>
        <v>100</v>
      </c>
    </row>
    <row r="53" spans="1:6" ht="16.5" thickBot="1">
      <c r="A53" s="243"/>
      <c r="B53" s="240"/>
      <c r="C53" s="183" t="s">
        <v>211</v>
      </c>
      <c r="D53" s="186">
        <v>19502.7</v>
      </c>
      <c r="E53" s="186">
        <v>18780.3</v>
      </c>
      <c r="F53" s="192">
        <f t="shared" si="0"/>
        <v>96.295897491116605</v>
      </c>
    </row>
    <row r="54" spans="1:6" ht="16.5" thickBot="1">
      <c r="A54" s="241" t="s">
        <v>218</v>
      </c>
      <c r="B54" s="238" t="s">
        <v>82</v>
      </c>
      <c r="C54" s="184" t="s">
        <v>25</v>
      </c>
      <c r="D54" s="187">
        <v>772.7</v>
      </c>
      <c r="E54" s="187">
        <v>766.1</v>
      </c>
      <c r="F54" s="192">
        <f t="shared" si="0"/>
        <v>99.145852206548469</v>
      </c>
    </row>
    <row r="55" spans="1:6" ht="16.5" thickBot="1">
      <c r="A55" s="242"/>
      <c r="B55" s="239"/>
      <c r="C55" s="183" t="s">
        <v>209</v>
      </c>
      <c r="D55" s="186"/>
      <c r="E55" s="186"/>
      <c r="F55" s="192"/>
    </row>
    <row r="56" spans="1:6" ht="16.5" thickBot="1">
      <c r="A56" s="242"/>
      <c r="B56" s="239"/>
      <c r="C56" s="183" t="s">
        <v>210</v>
      </c>
      <c r="D56" s="186"/>
      <c r="E56" s="186"/>
      <c r="F56" s="192"/>
    </row>
    <row r="57" spans="1:6" ht="16.5" thickBot="1">
      <c r="A57" s="243"/>
      <c r="B57" s="240"/>
      <c r="C57" s="183" t="s">
        <v>211</v>
      </c>
      <c r="D57" s="186">
        <v>772.7</v>
      </c>
      <c r="E57" s="186">
        <v>766.1</v>
      </c>
      <c r="F57" s="192">
        <f t="shared" si="0"/>
        <v>99.145852206548469</v>
      </c>
    </row>
    <row r="58" spans="1:6" ht="16.5" thickBot="1">
      <c r="A58" s="241" t="s">
        <v>219</v>
      </c>
      <c r="B58" s="238" t="s">
        <v>104</v>
      </c>
      <c r="C58" s="184" t="s">
        <v>25</v>
      </c>
      <c r="D58" s="187">
        <v>16303.3</v>
      </c>
      <c r="E58" s="187">
        <v>15158</v>
      </c>
      <c r="F58" s="192">
        <f t="shared" si="0"/>
        <v>92.975041862690375</v>
      </c>
    </row>
    <row r="59" spans="1:6" ht="16.5" thickBot="1">
      <c r="A59" s="242"/>
      <c r="B59" s="239"/>
      <c r="C59" s="183" t="s">
        <v>209</v>
      </c>
      <c r="D59" s="186"/>
      <c r="E59" s="186"/>
      <c r="F59" s="192"/>
    </row>
    <row r="60" spans="1:6" ht="16.5" thickBot="1">
      <c r="A60" s="242"/>
      <c r="B60" s="239"/>
      <c r="C60" s="183" t="s">
        <v>210</v>
      </c>
      <c r="D60" s="186"/>
      <c r="E60" s="186"/>
      <c r="F60" s="192"/>
    </row>
    <row r="61" spans="1:6" ht="16.5" thickBot="1">
      <c r="A61" s="243"/>
      <c r="B61" s="240"/>
      <c r="C61" s="183" t="s">
        <v>211</v>
      </c>
      <c r="D61" s="186">
        <v>16303.3</v>
      </c>
      <c r="E61" s="186">
        <v>15158</v>
      </c>
      <c r="F61" s="192">
        <f t="shared" si="0"/>
        <v>92.975041862690375</v>
      </c>
    </row>
    <row r="62" spans="1:6" ht="16.5" thickBot="1">
      <c r="A62" s="241" t="s">
        <v>220</v>
      </c>
      <c r="B62" s="238" t="s">
        <v>105</v>
      </c>
      <c r="C62" s="184" t="s">
        <v>25</v>
      </c>
      <c r="D62" s="187">
        <v>1975.1</v>
      </c>
      <c r="E62" s="187">
        <v>1888</v>
      </c>
      <c r="F62" s="192">
        <f t="shared" si="0"/>
        <v>95.590096703964349</v>
      </c>
    </row>
    <row r="63" spans="1:6" ht="16.5" thickBot="1">
      <c r="A63" s="242"/>
      <c r="B63" s="239"/>
      <c r="C63" s="183" t="s">
        <v>209</v>
      </c>
      <c r="D63" s="186"/>
      <c r="E63" s="186"/>
      <c r="F63" s="192"/>
    </row>
    <row r="64" spans="1:6" ht="16.5" thickBot="1">
      <c r="A64" s="242"/>
      <c r="B64" s="239"/>
      <c r="C64" s="183" t="s">
        <v>210</v>
      </c>
      <c r="D64" s="186">
        <v>90</v>
      </c>
      <c r="E64" s="186">
        <v>90</v>
      </c>
      <c r="F64" s="192">
        <f t="shared" si="0"/>
        <v>100</v>
      </c>
    </row>
    <row r="65" spans="1:6" ht="16.5" thickBot="1">
      <c r="A65" s="243"/>
      <c r="B65" s="240"/>
      <c r="C65" s="183" t="s">
        <v>211</v>
      </c>
      <c r="D65" s="186">
        <v>1885.1</v>
      </c>
      <c r="E65" s="186">
        <v>1798</v>
      </c>
      <c r="F65" s="192">
        <f t="shared" si="0"/>
        <v>95.379555461248742</v>
      </c>
    </row>
    <row r="66" spans="1:6" ht="16.5" thickBot="1">
      <c r="A66" s="229" t="s">
        <v>53</v>
      </c>
      <c r="B66" s="232" t="s">
        <v>106</v>
      </c>
      <c r="C66" s="182" t="s">
        <v>25</v>
      </c>
      <c r="D66" s="185">
        <v>1203.2</v>
      </c>
      <c r="E66" s="185">
        <v>733.3</v>
      </c>
      <c r="F66" s="192">
        <f t="shared" si="0"/>
        <v>60.945811170212764</v>
      </c>
    </row>
    <row r="67" spans="1:6" ht="16.5" thickBot="1">
      <c r="A67" s="230"/>
      <c r="B67" s="233"/>
      <c r="C67" s="183" t="s">
        <v>209</v>
      </c>
      <c r="D67" s="186"/>
      <c r="E67" s="186"/>
      <c r="F67" s="192"/>
    </row>
    <row r="68" spans="1:6" ht="16.5" thickBot="1">
      <c r="A68" s="230"/>
      <c r="B68" s="233"/>
      <c r="C68" s="183" t="s">
        <v>210</v>
      </c>
      <c r="D68" s="186"/>
      <c r="E68" s="186"/>
      <c r="F68" s="192"/>
    </row>
    <row r="69" spans="1:6" ht="16.5" thickBot="1">
      <c r="A69" s="231"/>
      <c r="B69" s="234"/>
      <c r="C69" s="183" t="s">
        <v>211</v>
      </c>
      <c r="D69" s="186">
        <v>1203.2</v>
      </c>
      <c r="E69" s="186">
        <v>733.3</v>
      </c>
      <c r="F69" s="192">
        <f t="shared" si="0"/>
        <v>60.945811170212764</v>
      </c>
    </row>
    <row r="70" spans="1:6" ht="16.5" thickBot="1">
      <c r="A70" s="229" t="s">
        <v>15</v>
      </c>
      <c r="B70" s="232" t="s">
        <v>38</v>
      </c>
      <c r="C70" s="182" t="s">
        <v>25</v>
      </c>
      <c r="D70" s="185">
        <v>80548.399999999994</v>
      </c>
      <c r="E70" s="185">
        <v>77486</v>
      </c>
      <c r="F70" s="192">
        <f t="shared" si="0"/>
        <v>96.198062283049694</v>
      </c>
    </row>
    <row r="71" spans="1:6" ht="16.5" thickBot="1">
      <c r="A71" s="230"/>
      <c r="B71" s="233"/>
      <c r="C71" s="183" t="s">
        <v>209</v>
      </c>
      <c r="D71" s="186">
        <v>5502</v>
      </c>
      <c r="E71" s="186">
        <v>5502</v>
      </c>
      <c r="F71" s="192">
        <f t="shared" ref="F71:F134" si="1">E71/D71*100</f>
        <v>100</v>
      </c>
    </row>
    <row r="72" spans="1:6" ht="16.5" thickBot="1">
      <c r="A72" s="230"/>
      <c r="B72" s="233"/>
      <c r="C72" s="183" t="s">
        <v>210</v>
      </c>
      <c r="D72" s="186">
        <v>66541.2</v>
      </c>
      <c r="E72" s="186">
        <v>63678.400000000001</v>
      </c>
      <c r="F72" s="192">
        <f t="shared" si="1"/>
        <v>95.697703077191278</v>
      </c>
    </row>
    <row r="73" spans="1:6" ht="16.5" thickBot="1">
      <c r="A73" s="231"/>
      <c r="B73" s="234"/>
      <c r="C73" s="183" t="s">
        <v>211</v>
      </c>
      <c r="D73" s="186">
        <v>8505.2999999999993</v>
      </c>
      <c r="E73" s="186">
        <v>8305.6</v>
      </c>
      <c r="F73" s="192">
        <f t="shared" si="1"/>
        <v>97.652052249773675</v>
      </c>
    </row>
    <row r="74" spans="1:6" ht="16.5" thickBot="1">
      <c r="A74" s="241" t="s">
        <v>70</v>
      </c>
      <c r="B74" s="238" t="s">
        <v>39</v>
      </c>
      <c r="C74" s="184" t="s">
        <v>25</v>
      </c>
      <c r="D74" s="187">
        <v>366</v>
      </c>
      <c r="E74" s="187">
        <v>366</v>
      </c>
      <c r="F74" s="192">
        <f t="shared" si="1"/>
        <v>100</v>
      </c>
    </row>
    <row r="75" spans="1:6" ht="16.5" thickBot="1">
      <c r="A75" s="242"/>
      <c r="B75" s="239"/>
      <c r="C75" s="183" t="s">
        <v>209</v>
      </c>
      <c r="D75" s="186"/>
      <c r="E75" s="186"/>
      <c r="F75" s="192"/>
    </row>
    <row r="76" spans="1:6" ht="16.5" thickBot="1">
      <c r="A76" s="242"/>
      <c r="B76" s="239"/>
      <c r="C76" s="183" t="s">
        <v>210</v>
      </c>
      <c r="D76" s="186"/>
      <c r="E76" s="186"/>
      <c r="F76" s="192"/>
    </row>
    <row r="77" spans="1:6" ht="16.5" thickBot="1">
      <c r="A77" s="243"/>
      <c r="B77" s="240"/>
      <c r="C77" s="183" t="s">
        <v>211</v>
      </c>
      <c r="D77" s="186">
        <v>366</v>
      </c>
      <c r="E77" s="186">
        <v>366</v>
      </c>
      <c r="F77" s="192">
        <f t="shared" si="1"/>
        <v>100</v>
      </c>
    </row>
    <row r="78" spans="1:6" ht="16.5" thickBot="1">
      <c r="A78" s="241" t="s">
        <v>71</v>
      </c>
      <c r="B78" s="238" t="s">
        <v>171</v>
      </c>
      <c r="C78" s="184" t="s">
        <v>25</v>
      </c>
      <c r="D78" s="187">
        <v>65549.2</v>
      </c>
      <c r="E78" s="187">
        <v>63034.1</v>
      </c>
      <c r="F78" s="192">
        <f t="shared" si="1"/>
        <v>96.163034789135494</v>
      </c>
    </row>
    <row r="79" spans="1:6" ht="16.5" thickBot="1">
      <c r="A79" s="242"/>
      <c r="B79" s="239"/>
      <c r="C79" s="183" t="s">
        <v>209</v>
      </c>
      <c r="D79" s="186">
        <v>5502</v>
      </c>
      <c r="E79" s="186">
        <v>5502</v>
      </c>
      <c r="F79" s="192">
        <f t="shared" si="1"/>
        <v>100</v>
      </c>
    </row>
    <row r="80" spans="1:6" ht="16.5" thickBot="1">
      <c r="A80" s="242"/>
      <c r="B80" s="239"/>
      <c r="C80" s="183" t="s">
        <v>210</v>
      </c>
      <c r="D80" s="186">
        <v>60047.199999999997</v>
      </c>
      <c r="E80" s="186">
        <v>57532.2</v>
      </c>
      <c r="F80" s="192">
        <f t="shared" si="1"/>
        <v>95.811628185827146</v>
      </c>
    </row>
    <row r="81" spans="1:6" ht="16.5" thickBot="1">
      <c r="A81" s="243"/>
      <c r="B81" s="240"/>
      <c r="C81" s="183" t="s">
        <v>211</v>
      </c>
      <c r="D81" s="186"/>
      <c r="E81" s="186"/>
      <c r="F81" s="192"/>
    </row>
    <row r="82" spans="1:6" ht="16.5" thickBot="1">
      <c r="A82" s="241" t="s">
        <v>72</v>
      </c>
      <c r="B82" s="238" t="s">
        <v>107</v>
      </c>
      <c r="C82" s="184" t="s">
        <v>25</v>
      </c>
      <c r="D82" s="187">
        <v>5004.2</v>
      </c>
      <c r="E82" s="187">
        <v>4763.8</v>
      </c>
      <c r="F82" s="192">
        <f t="shared" si="1"/>
        <v>95.19603533032253</v>
      </c>
    </row>
    <row r="83" spans="1:6" ht="16.5" thickBot="1">
      <c r="A83" s="242"/>
      <c r="B83" s="239"/>
      <c r="C83" s="183" t="s">
        <v>209</v>
      </c>
      <c r="D83" s="186"/>
      <c r="E83" s="186"/>
      <c r="F83" s="192"/>
    </row>
    <row r="84" spans="1:6" ht="16.5" thickBot="1">
      <c r="A84" s="242"/>
      <c r="B84" s="239"/>
      <c r="C84" s="183" t="s">
        <v>210</v>
      </c>
      <c r="D84" s="186">
        <v>1743</v>
      </c>
      <c r="E84" s="186">
        <v>1699.7</v>
      </c>
      <c r="F84" s="192">
        <f t="shared" si="1"/>
        <v>97.515777395295473</v>
      </c>
    </row>
    <row r="85" spans="1:6" ht="16.5" thickBot="1">
      <c r="A85" s="243"/>
      <c r="B85" s="240"/>
      <c r="C85" s="183" t="s">
        <v>211</v>
      </c>
      <c r="D85" s="186">
        <v>3261.2</v>
      </c>
      <c r="E85" s="186">
        <v>3064.2</v>
      </c>
      <c r="F85" s="192">
        <f t="shared" si="1"/>
        <v>93.959278793082305</v>
      </c>
    </row>
    <row r="86" spans="1:6" ht="16.5" thickBot="1">
      <c r="A86" s="241" t="s">
        <v>221</v>
      </c>
      <c r="B86" s="238" t="s">
        <v>108</v>
      </c>
      <c r="C86" s="184" t="s">
        <v>25</v>
      </c>
      <c r="D86" s="187">
        <v>9629.1</v>
      </c>
      <c r="E86" s="187">
        <v>9322</v>
      </c>
      <c r="F86" s="192">
        <f t="shared" si="1"/>
        <v>96.810709204390861</v>
      </c>
    </row>
    <row r="87" spans="1:6" ht="16.5" thickBot="1">
      <c r="A87" s="242"/>
      <c r="B87" s="239"/>
      <c r="C87" s="183" t="s">
        <v>209</v>
      </c>
      <c r="D87" s="186"/>
      <c r="E87" s="186"/>
      <c r="F87" s="192"/>
    </row>
    <row r="88" spans="1:6" ht="16.5" thickBot="1">
      <c r="A88" s="242"/>
      <c r="B88" s="239"/>
      <c r="C88" s="183" t="s">
        <v>210</v>
      </c>
      <c r="D88" s="186">
        <v>4751</v>
      </c>
      <c r="E88" s="186">
        <v>4446.6000000000004</v>
      </c>
      <c r="F88" s="192">
        <f t="shared" si="1"/>
        <v>93.592927804672712</v>
      </c>
    </row>
    <row r="89" spans="1:6" ht="16.5" thickBot="1">
      <c r="A89" s="243"/>
      <c r="B89" s="240"/>
      <c r="C89" s="183" t="s">
        <v>211</v>
      </c>
      <c r="D89" s="186">
        <v>4878.1000000000004</v>
      </c>
      <c r="E89" s="186">
        <v>4875.3999999999996</v>
      </c>
      <c r="F89" s="192">
        <f t="shared" si="1"/>
        <v>99.944650581168887</v>
      </c>
    </row>
    <row r="90" spans="1:6" ht="16.5" thickBot="1">
      <c r="A90" s="229" t="s">
        <v>16</v>
      </c>
      <c r="B90" s="232" t="s">
        <v>37</v>
      </c>
      <c r="C90" s="182" t="s">
        <v>25</v>
      </c>
      <c r="D90" s="185">
        <v>390</v>
      </c>
      <c r="E90" s="185">
        <v>390</v>
      </c>
      <c r="F90" s="192">
        <f t="shared" si="1"/>
        <v>100</v>
      </c>
    </row>
    <row r="91" spans="1:6" ht="16.5" thickBot="1">
      <c r="A91" s="230"/>
      <c r="B91" s="233"/>
      <c r="C91" s="183" t="s">
        <v>209</v>
      </c>
      <c r="D91" s="186"/>
      <c r="E91" s="186"/>
      <c r="F91" s="192"/>
    </row>
    <row r="92" spans="1:6" ht="16.5" thickBot="1">
      <c r="A92" s="230"/>
      <c r="B92" s="233"/>
      <c r="C92" s="183" t="s">
        <v>210</v>
      </c>
      <c r="D92" s="186"/>
      <c r="E92" s="186"/>
      <c r="F92" s="192"/>
    </row>
    <row r="93" spans="1:6" ht="16.5" thickBot="1">
      <c r="A93" s="231"/>
      <c r="B93" s="234"/>
      <c r="C93" s="183" t="s">
        <v>211</v>
      </c>
      <c r="D93" s="186">
        <v>390</v>
      </c>
      <c r="E93" s="186">
        <v>390</v>
      </c>
      <c r="F93" s="192">
        <f t="shared" si="1"/>
        <v>100</v>
      </c>
    </row>
    <row r="94" spans="1:6" ht="16.5" thickBot="1">
      <c r="A94" s="229" t="s">
        <v>59</v>
      </c>
      <c r="B94" s="232" t="s">
        <v>93</v>
      </c>
      <c r="C94" s="182" t="s">
        <v>25</v>
      </c>
      <c r="D94" s="185">
        <v>21</v>
      </c>
      <c r="E94" s="185">
        <v>20.9</v>
      </c>
      <c r="F94" s="192">
        <f t="shared" si="1"/>
        <v>99.523809523809518</v>
      </c>
    </row>
    <row r="95" spans="1:6" ht="16.5" thickBot="1">
      <c r="A95" s="230"/>
      <c r="B95" s="233"/>
      <c r="C95" s="183" t="s">
        <v>209</v>
      </c>
      <c r="D95" s="186"/>
      <c r="E95" s="186"/>
      <c r="F95" s="192"/>
    </row>
    <row r="96" spans="1:6" ht="16.5" thickBot="1">
      <c r="A96" s="230"/>
      <c r="B96" s="233"/>
      <c r="C96" s="183" t="s">
        <v>210</v>
      </c>
      <c r="D96" s="186"/>
      <c r="E96" s="186"/>
      <c r="F96" s="192"/>
    </row>
    <row r="97" spans="1:6" ht="16.5" thickBot="1">
      <c r="A97" s="231"/>
      <c r="B97" s="234"/>
      <c r="C97" s="183" t="s">
        <v>211</v>
      </c>
      <c r="D97" s="186">
        <v>21</v>
      </c>
      <c r="E97" s="186">
        <v>20.9</v>
      </c>
      <c r="F97" s="192">
        <f t="shared" si="1"/>
        <v>99.523809523809518</v>
      </c>
    </row>
    <row r="98" spans="1:6" ht="16.5" thickBot="1">
      <c r="A98" s="229" t="s">
        <v>17</v>
      </c>
      <c r="B98" s="232" t="s">
        <v>222</v>
      </c>
      <c r="C98" s="182" t="s">
        <v>25</v>
      </c>
      <c r="D98" s="185">
        <v>148.6</v>
      </c>
      <c r="E98" s="185">
        <v>145.30000000000001</v>
      </c>
      <c r="F98" s="192">
        <f t="shared" si="1"/>
        <v>97.779273216689106</v>
      </c>
    </row>
    <row r="99" spans="1:6" ht="16.5" thickBot="1">
      <c r="A99" s="230"/>
      <c r="B99" s="233"/>
      <c r="C99" s="183" t="s">
        <v>209</v>
      </c>
      <c r="D99" s="186"/>
      <c r="E99" s="186"/>
      <c r="F99" s="192"/>
    </row>
    <row r="100" spans="1:6" ht="16.5" thickBot="1">
      <c r="A100" s="230"/>
      <c r="B100" s="233"/>
      <c r="C100" s="183" t="s">
        <v>210</v>
      </c>
      <c r="D100" s="186"/>
      <c r="E100" s="186"/>
      <c r="F100" s="192"/>
    </row>
    <row r="101" spans="1:6" ht="16.5" thickBot="1">
      <c r="A101" s="231"/>
      <c r="B101" s="234"/>
      <c r="C101" s="183" t="s">
        <v>211</v>
      </c>
      <c r="D101" s="186">
        <v>148.6</v>
      </c>
      <c r="E101" s="186">
        <v>145.30000000000001</v>
      </c>
      <c r="F101" s="192">
        <f t="shared" si="1"/>
        <v>97.779273216689106</v>
      </c>
    </row>
    <row r="102" spans="1:6" ht="16.5" thickBot="1">
      <c r="A102" s="241" t="s">
        <v>223</v>
      </c>
      <c r="B102" s="238" t="s">
        <v>42</v>
      </c>
      <c r="C102" s="184" t="s">
        <v>25</v>
      </c>
      <c r="D102" s="187">
        <v>20.399999999999999</v>
      </c>
      <c r="E102" s="187">
        <v>18.100000000000001</v>
      </c>
      <c r="F102" s="192">
        <f t="shared" si="1"/>
        <v>88.725490196078454</v>
      </c>
    </row>
    <row r="103" spans="1:6" ht="16.5" thickBot="1">
      <c r="A103" s="242"/>
      <c r="B103" s="239"/>
      <c r="C103" s="183" t="s">
        <v>209</v>
      </c>
      <c r="D103" s="186"/>
      <c r="E103" s="186"/>
      <c r="F103" s="192"/>
    </row>
    <row r="104" spans="1:6" ht="16.5" thickBot="1">
      <c r="A104" s="242"/>
      <c r="B104" s="239"/>
      <c r="C104" s="183" t="s">
        <v>210</v>
      </c>
      <c r="D104" s="186"/>
      <c r="E104" s="186"/>
      <c r="F104" s="192"/>
    </row>
    <row r="105" spans="1:6" ht="16.5" thickBot="1">
      <c r="A105" s="243"/>
      <c r="B105" s="240"/>
      <c r="C105" s="183" t="s">
        <v>211</v>
      </c>
      <c r="D105" s="186">
        <v>20.399999999999999</v>
      </c>
      <c r="E105" s="186">
        <v>18.100000000000001</v>
      </c>
      <c r="F105" s="192">
        <f t="shared" si="1"/>
        <v>88.725490196078454</v>
      </c>
    </row>
    <row r="106" spans="1:6" ht="16.5" thickBot="1">
      <c r="A106" s="241" t="s">
        <v>224</v>
      </c>
      <c r="B106" s="238" t="s">
        <v>225</v>
      </c>
      <c r="C106" s="184" t="s">
        <v>25</v>
      </c>
      <c r="D106" s="187">
        <v>50</v>
      </c>
      <c r="E106" s="187">
        <v>49.8</v>
      </c>
      <c r="F106" s="192">
        <f t="shared" si="1"/>
        <v>99.6</v>
      </c>
    </row>
    <row r="107" spans="1:6" ht="16.5" thickBot="1">
      <c r="A107" s="242"/>
      <c r="B107" s="239"/>
      <c r="C107" s="183" t="s">
        <v>209</v>
      </c>
      <c r="D107" s="186"/>
      <c r="E107" s="186"/>
      <c r="F107" s="192"/>
    </row>
    <row r="108" spans="1:6" ht="16.5" thickBot="1">
      <c r="A108" s="242"/>
      <c r="B108" s="239"/>
      <c r="C108" s="183" t="s">
        <v>210</v>
      </c>
      <c r="D108" s="186"/>
      <c r="E108" s="186"/>
      <c r="F108" s="192"/>
    </row>
    <row r="109" spans="1:6" ht="16.5" thickBot="1">
      <c r="A109" s="243"/>
      <c r="B109" s="240"/>
      <c r="C109" s="183" t="s">
        <v>211</v>
      </c>
      <c r="D109" s="186">
        <v>50</v>
      </c>
      <c r="E109" s="186">
        <v>49.8</v>
      </c>
      <c r="F109" s="192">
        <f t="shared" si="1"/>
        <v>99.6</v>
      </c>
    </row>
    <row r="110" spans="1:6" ht="16.5" thickBot="1">
      <c r="A110" s="241" t="s">
        <v>226</v>
      </c>
      <c r="B110" s="238" t="s">
        <v>44</v>
      </c>
      <c r="C110" s="184" t="s">
        <v>25</v>
      </c>
      <c r="D110" s="187">
        <v>73.2</v>
      </c>
      <c r="E110" s="187">
        <v>72.400000000000006</v>
      </c>
      <c r="F110" s="192">
        <f t="shared" si="1"/>
        <v>98.907103825136616</v>
      </c>
    </row>
    <row r="111" spans="1:6" ht="16.5" thickBot="1">
      <c r="A111" s="242"/>
      <c r="B111" s="239"/>
      <c r="C111" s="183" t="s">
        <v>209</v>
      </c>
      <c r="D111" s="186"/>
      <c r="E111" s="186"/>
      <c r="F111" s="192"/>
    </row>
    <row r="112" spans="1:6" ht="16.5" thickBot="1">
      <c r="A112" s="242"/>
      <c r="B112" s="239"/>
      <c r="C112" s="183" t="s">
        <v>210</v>
      </c>
      <c r="D112" s="186"/>
      <c r="E112" s="186"/>
      <c r="F112" s="192"/>
    </row>
    <row r="113" spans="1:6" ht="16.5" thickBot="1">
      <c r="A113" s="243"/>
      <c r="B113" s="240"/>
      <c r="C113" s="183" t="s">
        <v>211</v>
      </c>
      <c r="D113" s="186">
        <v>73.2</v>
      </c>
      <c r="E113" s="186">
        <v>72.400000000000006</v>
      </c>
      <c r="F113" s="192">
        <f t="shared" si="1"/>
        <v>98.907103825136616</v>
      </c>
    </row>
    <row r="114" spans="1:6" ht="16.5" thickBot="1">
      <c r="A114" s="241" t="s">
        <v>227</v>
      </c>
      <c r="B114" s="238" t="s">
        <v>111</v>
      </c>
      <c r="C114" s="184" t="s">
        <v>25</v>
      </c>
      <c r="D114" s="187">
        <v>5</v>
      </c>
      <c r="E114" s="187">
        <v>5</v>
      </c>
      <c r="F114" s="192">
        <f t="shared" si="1"/>
        <v>100</v>
      </c>
    </row>
    <row r="115" spans="1:6" ht="16.5" thickBot="1">
      <c r="A115" s="242"/>
      <c r="B115" s="239"/>
      <c r="C115" s="183" t="s">
        <v>209</v>
      </c>
      <c r="D115" s="186"/>
      <c r="E115" s="186"/>
      <c r="F115" s="192"/>
    </row>
    <row r="116" spans="1:6" ht="16.5" thickBot="1">
      <c r="A116" s="242"/>
      <c r="B116" s="239"/>
      <c r="C116" s="183" t="s">
        <v>210</v>
      </c>
      <c r="D116" s="186"/>
      <c r="E116" s="186"/>
      <c r="F116" s="192"/>
    </row>
    <row r="117" spans="1:6" ht="16.5" thickBot="1">
      <c r="A117" s="243"/>
      <c r="B117" s="240"/>
      <c r="C117" s="183" t="s">
        <v>211</v>
      </c>
      <c r="D117" s="186">
        <v>5</v>
      </c>
      <c r="E117" s="186">
        <v>5</v>
      </c>
      <c r="F117" s="192">
        <f t="shared" si="1"/>
        <v>100</v>
      </c>
    </row>
    <row r="118" spans="1:6" ht="16.5" thickBot="1">
      <c r="A118" s="229" t="s">
        <v>18</v>
      </c>
      <c r="B118" s="232" t="s">
        <v>97</v>
      </c>
      <c r="C118" s="182" t="s">
        <v>25</v>
      </c>
      <c r="D118" s="185">
        <v>1758.9</v>
      </c>
      <c r="E118" s="185">
        <v>1649.7</v>
      </c>
      <c r="F118" s="192">
        <f t="shared" si="1"/>
        <v>93.791574279379148</v>
      </c>
    </row>
    <row r="119" spans="1:6" ht="16.5" thickBot="1">
      <c r="A119" s="230"/>
      <c r="B119" s="233"/>
      <c r="C119" s="183" t="s">
        <v>209</v>
      </c>
      <c r="D119" s="186"/>
      <c r="E119" s="186"/>
      <c r="F119" s="192"/>
    </row>
    <row r="120" spans="1:6" ht="16.5" thickBot="1">
      <c r="A120" s="230"/>
      <c r="B120" s="233"/>
      <c r="C120" s="183" t="s">
        <v>210</v>
      </c>
      <c r="D120" s="186">
        <v>90</v>
      </c>
      <c r="E120" s="186">
        <v>90</v>
      </c>
      <c r="F120" s="192">
        <f t="shared" si="1"/>
        <v>100</v>
      </c>
    </row>
    <row r="121" spans="1:6" ht="16.5" thickBot="1">
      <c r="A121" s="231"/>
      <c r="B121" s="234"/>
      <c r="C121" s="183" t="s">
        <v>211</v>
      </c>
      <c r="D121" s="186">
        <v>1668.9</v>
      </c>
      <c r="E121" s="186">
        <v>1559.7</v>
      </c>
      <c r="F121" s="192">
        <f t="shared" si="1"/>
        <v>93.456767930972489</v>
      </c>
    </row>
    <row r="122" spans="1:6" ht="16.5" thickBot="1">
      <c r="A122" s="229" t="s">
        <v>60</v>
      </c>
      <c r="B122" s="232" t="s">
        <v>114</v>
      </c>
      <c r="C122" s="182" t="s">
        <v>25</v>
      </c>
      <c r="D122" s="185">
        <v>65894.2</v>
      </c>
      <c r="E122" s="185">
        <v>40546.400000000001</v>
      </c>
      <c r="F122" s="192">
        <f t="shared" si="1"/>
        <v>61.53257798106663</v>
      </c>
    </row>
    <row r="123" spans="1:6" ht="16.5" thickBot="1">
      <c r="A123" s="230"/>
      <c r="B123" s="233"/>
      <c r="C123" s="183" t="s">
        <v>209</v>
      </c>
      <c r="D123" s="186"/>
      <c r="E123" s="186"/>
      <c r="F123" s="192"/>
    </row>
    <row r="124" spans="1:6" ht="16.5" thickBot="1">
      <c r="A124" s="230"/>
      <c r="B124" s="233"/>
      <c r="C124" s="183" t="s">
        <v>210</v>
      </c>
      <c r="D124" s="186">
        <v>48934</v>
      </c>
      <c r="E124" s="186">
        <v>25862.6</v>
      </c>
      <c r="F124" s="192">
        <f t="shared" si="1"/>
        <v>52.852004741079817</v>
      </c>
    </row>
    <row r="125" spans="1:6" ht="16.5" thickBot="1">
      <c r="A125" s="231"/>
      <c r="B125" s="234"/>
      <c r="C125" s="183" t="s">
        <v>211</v>
      </c>
      <c r="D125" s="186">
        <v>16960.2</v>
      </c>
      <c r="E125" s="186">
        <v>14683.8</v>
      </c>
      <c r="F125" s="192">
        <f t="shared" si="1"/>
        <v>86.577988467117123</v>
      </c>
    </row>
    <row r="126" spans="1:6" ht="16.5" thickBot="1">
      <c r="A126" s="241" t="s">
        <v>73</v>
      </c>
      <c r="B126" s="238" t="s">
        <v>228</v>
      </c>
      <c r="C126" s="184" t="s">
        <v>25</v>
      </c>
      <c r="D126" s="187">
        <v>65441.2</v>
      </c>
      <c r="E126" s="187">
        <v>40094.199999999997</v>
      </c>
      <c r="F126" s="192">
        <f t="shared" si="1"/>
        <v>61.26751954426264</v>
      </c>
    </row>
    <row r="127" spans="1:6" ht="16.5" thickBot="1">
      <c r="A127" s="242"/>
      <c r="B127" s="239"/>
      <c r="C127" s="183" t="s">
        <v>209</v>
      </c>
      <c r="D127" s="186"/>
      <c r="E127" s="186"/>
      <c r="F127" s="192"/>
    </row>
    <row r="128" spans="1:6" ht="16.5" thickBot="1">
      <c r="A128" s="242"/>
      <c r="B128" s="239"/>
      <c r="C128" s="183" t="s">
        <v>210</v>
      </c>
      <c r="D128" s="186">
        <v>48934</v>
      </c>
      <c r="E128" s="186">
        <v>25862.6</v>
      </c>
      <c r="F128" s="192">
        <f t="shared" si="1"/>
        <v>52.852004741079817</v>
      </c>
    </row>
    <row r="129" spans="1:6" ht="16.5" thickBot="1">
      <c r="A129" s="243"/>
      <c r="B129" s="240"/>
      <c r="C129" s="183" t="s">
        <v>211</v>
      </c>
      <c r="D129" s="186">
        <v>16507.2</v>
      </c>
      <c r="E129" s="186">
        <v>14231.6</v>
      </c>
      <c r="F129" s="192">
        <f t="shared" si="1"/>
        <v>86.214500339245902</v>
      </c>
    </row>
    <row r="130" spans="1:6" ht="16.5" thickBot="1">
      <c r="A130" s="241" t="s">
        <v>74</v>
      </c>
      <c r="B130" s="238" t="s">
        <v>46</v>
      </c>
      <c r="C130" s="184" t="s">
        <v>25</v>
      </c>
      <c r="D130" s="187">
        <v>453</v>
      </c>
      <c r="E130" s="187">
        <v>452.2</v>
      </c>
      <c r="F130" s="192">
        <f t="shared" si="1"/>
        <v>99.823399558498892</v>
      </c>
    </row>
    <row r="131" spans="1:6" ht="16.5" thickBot="1">
      <c r="A131" s="242"/>
      <c r="B131" s="239"/>
      <c r="C131" s="183" t="s">
        <v>209</v>
      </c>
      <c r="D131" s="186"/>
      <c r="E131" s="186"/>
      <c r="F131" s="192"/>
    </row>
    <row r="132" spans="1:6" ht="16.5" thickBot="1">
      <c r="A132" s="242"/>
      <c r="B132" s="239"/>
      <c r="C132" s="183" t="s">
        <v>210</v>
      </c>
      <c r="D132" s="186"/>
      <c r="E132" s="186"/>
      <c r="F132" s="192"/>
    </row>
    <row r="133" spans="1:6" ht="16.5" thickBot="1">
      <c r="A133" s="243"/>
      <c r="B133" s="240"/>
      <c r="C133" s="183" t="s">
        <v>211</v>
      </c>
      <c r="D133" s="186">
        <v>453</v>
      </c>
      <c r="E133" s="186">
        <v>52.2</v>
      </c>
      <c r="F133" s="192">
        <f t="shared" si="1"/>
        <v>11.523178807947021</v>
      </c>
    </row>
    <row r="134" spans="1:6" ht="16.5" thickBot="1">
      <c r="A134" s="229" t="s">
        <v>19</v>
      </c>
      <c r="B134" s="232" t="s">
        <v>116</v>
      </c>
      <c r="C134" s="182" t="s">
        <v>25</v>
      </c>
      <c r="D134" s="185">
        <v>788.3</v>
      </c>
      <c r="E134" s="185">
        <v>787</v>
      </c>
      <c r="F134" s="192">
        <f t="shared" si="1"/>
        <v>99.835088164404411</v>
      </c>
    </row>
    <row r="135" spans="1:6" ht="16.5" thickBot="1">
      <c r="A135" s="230"/>
      <c r="B135" s="233"/>
      <c r="C135" s="183" t="s">
        <v>209</v>
      </c>
      <c r="D135" s="186"/>
      <c r="E135" s="186"/>
      <c r="F135" s="192"/>
    </row>
    <row r="136" spans="1:6" ht="16.5" thickBot="1">
      <c r="A136" s="230"/>
      <c r="B136" s="233"/>
      <c r="C136" s="183" t="s">
        <v>210</v>
      </c>
      <c r="D136" s="186"/>
      <c r="E136" s="186"/>
      <c r="F136" s="192"/>
    </row>
    <row r="137" spans="1:6" ht="16.5" thickBot="1">
      <c r="A137" s="231"/>
      <c r="B137" s="234"/>
      <c r="C137" s="183" t="s">
        <v>211</v>
      </c>
      <c r="D137" s="186">
        <v>788.3</v>
      </c>
      <c r="E137" s="186">
        <v>787</v>
      </c>
      <c r="F137" s="192">
        <f t="shared" ref="F137:F197" si="2">E137/D137*100</f>
        <v>99.835088164404411</v>
      </c>
    </row>
    <row r="138" spans="1:6" ht="16.5" thickBot="1">
      <c r="A138" s="229" t="s">
        <v>20</v>
      </c>
      <c r="B138" s="232" t="s">
        <v>229</v>
      </c>
      <c r="C138" s="182" t="s">
        <v>25</v>
      </c>
      <c r="D138" s="185">
        <v>7774.7</v>
      </c>
      <c r="E138" s="185">
        <v>7715.7</v>
      </c>
      <c r="F138" s="192">
        <f t="shared" si="2"/>
        <v>99.24112827504598</v>
      </c>
    </row>
    <row r="139" spans="1:6" ht="16.5" thickBot="1">
      <c r="A139" s="230"/>
      <c r="B139" s="233"/>
      <c r="C139" s="183" t="s">
        <v>209</v>
      </c>
      <c r="D139" s="186">
        <v>6583.6</v>
      </c>
      <c r="E139" s="186">
        <v>6561.7</v>
      </c>
      <c r="F139" s="192">
        <f t="shared" si="2"/>
        <v>99.667355246369766</v>
      </c>
    </row>
    <row r="140" spans="1:6" ht="16.5" thickBot="1">
      <c r="A140" s="230"/>
      <c r="B140" s="233"/>
      <c r="C140" s="183" t="s">
        <v>210</v>
      </c>
      <c r="D140" s="186">
        <v>906.5</v>
      </c>
      <c r="E140" s="186">
        <v>904.4</v>
      </c>
      <c r="F140" s="192">
        <f t="shared" si="2"/>
        <v>99.768339768339757</v>
      </c>
    </row>
    <row r="141" spans="1:6" ht="16.5" thickBot="1">
      <c r="A141" s="231"/>
      <c r="B141" s="234"/>
      <c r="C141" s="183" t="s">
        <v>211</v>
      </c>
      <c r="D141" s="186">
        <v>284.60000000000002</v>
      </c>
      <c r="E141" s="186">
        <v>249.6</v>
      </c>
      <c r="F141" s="192">
        <f t="shared" si="2"/>
        <v>87.702037947997184</v>
      </c>
    </row>
    <row r="142" spans="1:6" ht="16.5" thickBot="1">
      <c r="A142" s="241" t="s">
        <v>76</v>
      </c>
      <c r="B142" s="238" t="s">
        <v>48</v>
      </c>
      <c r="C142" s="184" t="s">
        <v>25</v>
      </c>
      <c r="D142" s="187">
        <v>20</v>
      </c>
      <c r="E142" s="187">
        <v>0</v>
      </c>
      <c r="F142" s="192">
        <f t="shared" si="2"/>
        <v>0</v>
      </c>
    </row>
    <row r="143" spans="1:6" ht="16.5" thickBot="1">
      <c r="A143" s="242"/>
      <c r="B143" s="239"/>
      <c r="C143" s="183" t="s">
        <v>209</v>
      </c>
      <c r="D143" s="186"/>
      <c r="E143" s="186"/>
      <c r="F143" s="192"/>
    </row>
    <row r="144" spans="1:6" ht="16.5" thickBot="1">
      <c r="A144" s="242"/>
      <c r="B144" s="239"/>
      <c r="C144" s="183" t="s">
        <v>210</v>
      </c>
      <c r="D144" s="186"/>
      <c r="E144" s="186"/>
      <c r="F144" s="192"/>
    </row>
    <row r="145" spans="1:6" ht="16.5" thickBot="1">
      <c r="A145" s="243"/>
      <c r="B145" s="240"/>
      <c r="C145" s="183" t="s">
        <v>211</v>
      </c>
      <c r="D145" s="186">
        <v>20</v>
      </c>
      <c r="E145" s="186">
        <v>0</v>
      </c>
      <c r="F145" s="192">
        <f t="shared" si="2"/>
        <v>0</v>
      </c>
    </row>
    <row r="146" spans="1:6" ht="16.5" thickBot="1">
      <c r="A146" s="241" t="s">
        <v>77</v>
      </c>
      <c r="B146" s="238" t="s">
        <v>127</v>
      </c>
      <c r="C146" s="184" t="s">
        <v>25</v>
      </c>
      <c r="D146" s="187">
        <v>10</v>
      </c>
      <c r="E146" s="187">
        <v>0</v>
      </c>
      <c r="F146" s="192">
        <f t="shared" si="2"/>
        <v>0</v>
      </c>
    </row>
    <row r="147" spans="1:6" ht="16.5" thickBot="1">
      <c r="A147" s="242"/>
      <c r="B147" s="239"/>
      <c r="C147" s="183" t="s">
        <v>209</v>
      </c>
      <c r="D147" s="186"/>
      <c r="E147" s="186"/>
      <c r="F147" s="192"/>
    </row>
    <row r="148" spans="1:6" ht="16.5" thickBot="1">
      <c r="A148" s="242"/>
      <c r="B148" s="239"/>
      <c r="C148" s="183" t="s">
        <v>210</v>
      </c>
      <c r="D148" s="186"/>
      <c r="E148" s="186"/>
      <c r="F148" s="192"/>
    </row>
    <row r="149" spans="1:6" ht="16.5" thickBot="1">
      <c r="A149" s="243"/>
      <c r="B149" s="240"/>
      <c r="C149" s="183" t="s">
        <v>211</v>
      </c>
      <c r="D149" s="186">
        <v>10</v>
      </c>
      <c r="E149" s="186">
        <v>0</v>
      </c>
      <c r="F149" s="192">
        <f t="shared" si="2"/>
        <v>0</v>
      </c>
    </row>
    <row r="150" spans="1:6" ht="16.5" thickBot="1">
      <c r="A150" s="241" t="s">
        <v>78</v>
      </c>
      <c r="B150" s="238" t="s">
        <v>126</v>
      </c>
      <c r="C150" s="184" t="s">
        <v>25</v>
      </c>
      <c r="D150" s="187">
        <v>1053.9000000000001</v>
      </c>
      <c r="E150" s="187">
        <v>1053.9000000000001</v>
      </c>
      <c r="F150" s="192">
        <f t="shared" si="2"/>
        <v>100</v>
      </c>
    </row>
    <row r="151" spans="1:6" ht="16.5" thickBot="1">
      <c r="A151" s="242"/>
      <c r="B151" s="239"/>
      <c r="C151" s="183" t="s">
        <v>209</v>
      </c>
      <c r="D151" s="186">
        <v>499.5</v>
      </c>
      <c r="E151" s="186">
        <v>499.5</v>
      </c>
      <c r="F151" s="192">
        <f t="shared" si="2"/>
        <v>100</v>
      </c>
    </row>
    <row r="152" spans="1:6" ht="16.5" thickBot="1">
      <c r="A152" s="242"/>
      <c r="B152" s="239"/>
      <c r="C152" s="183" t="s">
        <v>210</v>
      </c>
      <c r="D152" s="186">
        <v>304.8</v>
      </c>
      <c r="E152" s="186">
        <v>304.8</v>
      </c>
      <c r="F152" s="192">
        <f t="shared" si="2"/>
        <v>100</v>
      </c>
    </row>
    <row r="153" spans="1:6" ht="16.5" thickBot="1">
      <c r="A153" s="243"/>
      <c r="B153" s="240"/>
      <c r="C153" s="183" t="s">
        <v>211</v>
      </c>
      <c r="D153" s="186">
        <v>249.6</v>
      </c>
      <c r="E153" s="186">
        <v>249.6</v>
      </c>
      <c r="F153" s="192">
        <f t="shared" si="2"/>
        <v>100</v>
      </c>
    </row>
    <row r="154" spans="1:6" ht="16.5" thickBot="1">
      <c r="A154" s="241" t="s">
        <v>110</v>
      </c>
      <c r="B154" s="238" t="s">
        <v>96</v>
      </c>
      <c r="C154" s="184" t="s">
        <v>25</v>
      </c>
      <c r="D154" s="187">
        <v>6690.8</v>
      </c>
      <c r="E154" s="187">
        <v>6661.8</v>
      </c>
      <c r="F154" s="192">
        <f t="shared" si="2"/>
        <v>99.566569020147071</v>
      </c>
    </row>
    <row r="155" spans="1:6" ht="16.5" thickBot="1">
      <c r="A155" s="242"/>
      <c r="B155" s="239"/>
      <c r="C155" s="183" t="s">
        <v>209</v>
      </c>
      <c r="D155" s="186">
        <v>6084.1</v>
      </c>
      <c r="E155" s="186">
        <v>6062.2</v>
      </c>
      <c r="F155" s="192">
        <f t="shared" si="2"/>
        <v>99.640045364145877</v>
      </c>
    </row>
    <row r="156" spans="1:6" ht="16.5" thickBot="1">
      <c r="A156" s="242"/>
      <c r="B156" s="239"/>
      <c r="C156" s="183" t="s">
        <v>210</v>
      </c>
      <c r="D156" s="186">
        <v>601.70000000000005</v>
      </c>
      <c r="E156" s="186">
        <v>599.6</v>
      </c>
      <c r="F156" s="192">
        <f t="shared" si="2"/>
        <v>99.650988864882834</v>
      </c>
    </row>
    <row r="157" spans="1:6" ht="16.5" thickBot="1">
      <c r="A157" s="243"/>
      <c r="B157" s="240"/>
      <c r="C157" s="183" t="s">
        <v>211</v>
      </c>
      <c r="D157" s="186">
        <v>5</v>
      </c>
      <c r="E157" s="186">
        <v>0</v>
      </c>
      <c r="F157" s="192">
        <f t="shared" si="2"/>
        <v>0</v>
      </c>
    </row>
    <row r="158" spans="1:6" ht="16.5" thickBot="1">
      <c r="A158" s="229" t="s">
        <v>61</v>
      </c>
      <c r="B158" s="232" t="s">
        <v>112</v>
      </c>
      <c r="C158" s="182" t="s">
        <v>25</v>
      </c>
      <c r="D158" s="185">
        <v>2970.8</v>
      </c>
      <c r="E158" s="185">
        <v>2967.2</v>
      </c>
      <c r="F158" s="192">
        <f t="shared" si="2"/>
        <v>99.878820519725323</v>
      </c>
    </row>
    <row r="159" spans="1:6" ht="16.5" thickBot="1">
      <c r="A159" s="230"/>
      <c r="B159" s="233"/>
      <c r="C159" s="183" t="s">
        <v>209</v>
      </c>
      <c r="D159" s="186"/>
      <c r="E159" s="186"/>
      <c r="F159" s="192"/>
    </row>
    <row r="160" spans="1:6" ht="16.5" thickBot="1">
      <c r="A160" s="230"/>
      <c r="B160" s="233"/>
      <c r="C160" s="183" t="s">
        <v>210</v>
      </c>
      <c r="D160" s="186">
        <v>2960.8</v>
      </c>
      <c r="E160" s="186">
        <v>2960.8</v>
      </c>
      <c r="F160" s="192">
        <f t="shared" si="2"/>
        <v>100</v>
      </c>
    </row>
    <row r="161" spans="1:6" ht="16.5" thickBot="1">
      <c r="A161" s="231"/>
      <c r="B161" s="234"/>
      <c r="C161" s="183" t="s">
        <v>211</v>
      </c>
      <c r="D161" s="186">
        <v>10</v>
      </c>
      <c r="E161" s="186">
        <v>6.4</v>
      </c>
      <c r="F161" s="192">
        <f t="shared" si="2"/>
        <v>64</v>
      </c>
    </row>
    <row r="162" spans="1:6" ht="16.5" thickBot="1">
      <c r="A162" s="229" t="s">
        <v>21</v>
      </c>
      <c r="B162" s="232" t="s">
        <v>230</v>
      </c>
      <c r="C162" s="182" t="s">
        <v>25</v>
      </c>
      <c r="D162" s="185">
        <v>18435</v>
      </c>
      <c r="E162" s="185">
        <v>18079.5</v>
      </c>
      <c r="F162" s="192">
        <f t="shared" si="2"/>
        <v>98.071602929210741</v>
      </c>
    </row>
    <row r="163" spans="1:6" ht="16.5" thickBot="1">
      <c r="A163" s="230"/>
      <c r="B163" s="233"/>
      <c r="C163" s="183" t="s">
        <v>209</v>
      </c>
      <c r="D163" s="186"/>
      <c r="E163" s="186"/>
      <c r="F163" s="192"/>
    </row>
    <row r="164" spans="1:6" ht="16.5" thickBot="1">
      <c r="A164" s="230"/>
      <c r="B164" s="233"/>
      <c r="C164" s="183" t="s">
        <v>210</v>
      </c>
      <c r="D164" s="186">
        <v>7159</v>
      </c>
      <c r="E164" s="186">
        <v>7154.5</v>
      </c>
      <c r="F164" s="192">
        <f t="shared" si="2"/>
        <v>99.937142058946776</v>
      </c>
    </row>
    <row r="165" spans="1:6" ht="16.5" thickBot="1">
      <c r="A165" s="231"/>
      <c r="B165" s="234"/>
      <c r="C165" s="183" t="s">
        <v>211</v>
      </c>
      <c r="D165" s="186">
        <v>11276</v>
      </c>
      <c r="E165" s="186">
        <v>10925</v>
      </c>
      <c r="F165" s="192">
        <f t="shared" si="2"/>
        <v>96.887194040439866</v>
      </c>
    </row>
    <row r="166" spans="1:6" ht="16.5" thickBot="1">
      <c r="A166" s="241" t="s">
        <v>84</v>
      </c>
      <c r="B166" s="238" t="s">
        <v>50</v>
      </c>
      <c r="C166" s="184" t="s">
        <v>25</v>
      </c>
      <c r="D166" s="187">
        <v>10527</v>
      </c>
      <c r="E166" s="187">
        <v>10521.4</v>
      </c>
      <c r="F166" s="192">
        <f t="shared" si="2"/>
        <v>99.946803457775246</v>
      </c>
    </row>
    <row r="167" spans="1:6" ht="16.5" thickBot="1">
      <c r="A167" s="242"/>
      <c r="B167" s="239"/>
      <c r="C167" s="183" t="s">
        <v>209</v>
      </c>
      <c r="D167" s="186"/>
      <c r="E167" s="186"/>
      <c r="F167" s="192"/>
    </row>
    <row r="168" spans="1:6" ht="16.5" thickBot="1">
      <c r="A168" s="242"/>
      <c r="B168" s="239"/>
      <c r="C168" s="183" t="s">
        <v>210</v>
      </c>
      <c r="D168" s="186">
        <v>7159</v>
      </c>
      <c r="E168" s="186">
        <v>7154.5</v>
      </c>
      <c r="F168" s="192">
        <f t="shared" si="2"/>
        <v>99.937142058946776</v>
      </c>
    </row>
    <row r="169" spans="1:6" ht="16.5" thickBot="1">
      <c r="A169" s="243"/>
      <c r="B169" s="240"/>
      <c r="C169" s="183" t="s">
        <v>211</v>
      </c>
      <c r="D169" s="186">
        <v>3368</v>
      </c>
      <c r="E169" s="186">
        <v>3366.9</v>
      </c>
      <c r="F169" s="192">
        <f t="shared" si="2"/>
        <v>99.967339667458432</v>
      </c>
    </row>
    <row r="170" spans="1:6" ht="16.5" thickBot="1">
      <c r="A170" s="235">
        <v>43512</v>
      </c>
      <c r="B170" s="238" t="s">
        <v>51</v>
      </c>
      <c r="C170" s="184" t="s">
        <v>25</v>
      </c>
      <c r="D170" s="187">
        <v>23.2</v>
      </c>
      <c r="E170" s="187">
        <v>0</v>
      </c>
      <c r="F170" s="192">
        <f t="shared" si="2"/>
        <v>0</v>
      </c>
    </row>
    <row r="171" spans="1:6" ht="16.5" thickBot="1">
      <c r="A171" s="236"/>
      <c r="B171" s="239"/>
      <c r="C171" s="183" t="s">
        <v>209</v>
      </c>
      <c r="D171" s="186"/>
      <c r="E171" s="186"/>
      <c r="F171" s="192"/>
    </row>
    <row r="172" spans="1:6" ht="16.5" thickBot="1">
      <c r="A172" s="236"/>
      <c r="B172" s="239"/>
      <c r="C172" s="183" t="s">
        <v>210</v>
      </c>
      <c r="D172" s="186"/>
      <c r="E172" s="186"/>
      <c r="F172" s="192"/>
    </row>
    <row r="173" spans="1:6" ht="16.5" thickBot="1">
      <c r="A173" s="237"/>
      <c r="B173" s="240"/>
      <c r="C173" s="183" t="s">
        <v>211</v>
      </c>
      <c r="D173" s="186">
        <v>23.2</v>
      </c>
      <c r="E173" s="186">
        <v>0</v>
      </c>
      <c r="F173" s="192">
        <f t="shared" si="2"/>
        <v>0</v>
      </c>
    </row>
    <row r="174" spans="1:6" ht="16.5" thickBot="1">
      <c r="A174" s="241" t="s">
        <v>86</v>
      </c>
      <c r="B174" s="238" t="s">
        <v>113</v>
      </c>
      <c r="C174" s="184" t="s">
        <v>25</v>
      </c>
      <c r="D174" s="187">
        <v>7884.8</v>
      </c>
      <c r="E174" s="187">
        <v>7558.1</v>
      </c>
      <c r="F174" s="192">
        <f t="shared" si="2"/>
        <v>95.856584821428569</v>
      </c>
    </row>
    <row r="175" spans="1:6" ht="16.5" thickBot="1">
      <c r="A175" s="242"/>
      <c r="B175" s="239"/>
      <c r="C175" s="183" t="s">
        <v>209</v>
      </c>
      <c r="D175" s="186"/>
      <c r="E175" s="186"/>
      <c r="F175" s="192"/>
    </row>
    <row r="176" spans="1:6" ht="16.5" thickBot="1">
      <c r="A176" s="242"/>
      <c r="B176" s="239"/>
      <c r="C176" s="183" t="s">
        <v>210</v>
      </c>
      <c r="D176" s="186"/>
      <c r="E176" s="186"/>
      <c r="F176" s="192"/>
    </row>
    <row r="177" spans="1:6" ht="16.5" thickBot="1">
      <c r="A177" s="243"/>
      <c r="B177" s="240"/>
      <c r="C177" s="183" t="s">
        <v>211</v>
      </c>
      <c r="D177" s="186">
        <v>7884.8</v>
      </c>
      <c r="E177" s="186">
        <v>7558.1</v>
      </c>
      <c r="F177" s="192">
        <f t="shared" si="2"/>
        <v>95.856584821428569</v>
      </c>
    </row>
    <row r="178" spans="1:6" ht="16.5" thickBot="1">
      <c r="A178" s="229" t="s">
        <v>62</v>
      </c>
      <c r="B178" s="232" t="s">
        <v>122</v>
      </c>
      <c r="C178" s="182" t="s">
        <v>25</v>
      </c>
      <c r="D178" s="185">
        <v>157.9</v>
      </c>
      <c r="E178" s="185">
        <v>142.9</v>
      </c>
      <c r="F178" s="192">
        <f t="shared" si="2"/>
        <v>90.500316656111465</v>
      </c>
    </row>
    <row r="179" spans="1:6" ht="16.5" thickBot="1">
      <c r="A179" s="230"/>
      <c r="B179" s="233"/>
      <c r="C179" s="183" t="s">
        <v>209</v>
      </c>
      <c r="D179" s="186"/>
      <c r="E179" s="186"/>
      <c r="F179" s="192"/>
    </row>
    <row r="180" spans="1:6" ht="16.5" thickBot="1">
      <c r="A180" s="230"/>
      <c r="B180" s="233"/>
      <c r="C180" s="183" t="s">
        <v>210</v>
      </c>
      <c r="D180" s="186">
        <v>52.9</v>
      </c>
      <c r="E180" s="186">
        <v>52.9</v>
      </c>
      <c r="F180" s="192">
        <f t="shared" si="2"/>
        <v>100</v>
      </c>
    </row>
    <row r="181" spans="1:6" ht="16.5" thickBot="1">
      <c r="A181" s="231"/>
      <c r="B181" s="234"/>
      <c r="C181" s="183" t="s">
        <v>211</v>
      </c>
      <c r="D181" s="186">
        <v>105</v>
      </c>
      <c r="E181" s="186">
        <v>90</v>
      </c>
      <c r="F181" s="192">
        <f t="shared" si="2"/>
        <v>85.714285714285708</v>
      </c>
    </row>
    <row r="182" spans="1:6" ht="16.5" thickBot="1">
      <c r="A182" s="229" t="s">
        <v>63</v>
      </c>
      <c r="B182" s="232" t="s">
        <v>125</v>
      </c>
      <c r="C182" s="182" t="s">
        <v>25</v>
      </c>
      <c r="D182" s="185">
        <v>12746.8</v>
      </c>
      <c r="E182" s="185">
        <v>11719.1</v>
      </c>
      <c r="F182" s="192">
        <f t="shared" si="2"/>
        <v>91.937584334891895</v>
      </c>
    </row>
    <row r="183" spans="1:6" ht="16.5" thickBot="1">
      <c r="A183" s="230"/>
      <c r="B183" s="233"/>
      <c r="C183" s="183" t="s">
        <v>209</v>
      </c>
      <c r="D183" s="186"/>
      <c r="E183" s="186"/>
      <c r="F183" s="192"/>
    </row>
    <row r="184" spans="1:6" ht="16.5" thickBot="1">
      <c r="A184" s="230"/>
      <c r="B184" s="233"/>
      <c r="C184" s="183" t="s">
        <v>210</v>
      </c>
      <c r="D184" s="186">
        <v>735</v>
      </c>
      <c r="E184" s="186">
        <v>271.10000000000002</v>
      </c>
      <c r="F184" s="192">
        <f t="shared" si="2"/>
        <v>36.884353741496604</v>
      </c>
    </row>
    <row r="185" spans="1:6" ht="16.5" thickBot="1">
      <c r="A185" s="231"/>
      <c r="B185" s="234"/>
      <c r="C185" s="183" t="s">
        <v>211</v>
      </c>
      <c r="D185" s="186">
        <v>12011.8</v>
      </c>
      <c r="E185" s="186">
        <v>11448</v>
      </c>
      <c r="F185" s="192">
        <f t="shared" si="2"/>
        <v>95.306282155880069</v>
      </c>
    </row>
    <row r="186" spans="1:6" ht="16.5" thickBot="1">
      <c r="A186" s="229" t="s">
        <v>64</v>
      </c>
      <c r="B186" s="232" t="s">
        <v>98</v>
      </c>
      <c r="C186" s="182" t="s">
        <v>25</v>
      </c>
      <c r="D186" s="185">
        <v>3244.2</v>
      </c>
      <c r="E186" s="185">
        <v>3244.1</v>
      </c>
      <c r="F186" s="192">
        <f t="shared" si="2"/>
        <v>99.996917575981755</v>
      </c>
    </row>
    <row r="187" spans="1:6" ht="16.5" thickBot="1">
      <c r="A187" s="230"/>
      <c r="B187" s="233"/>
      <c r="C187" s="183" t="s">
        <v>209</v>
      </c>
      <c r="D187" s="186">
        <v>0</v>
      </c>
      <c r="E187" s="186">
        <v>0</v>
      </c>
      <c r="F187" s="192"/>
    </row>
    <row r="188" spans="1:6" ht="16.5" thickBot="1">
      <c r="A188" s="230"/>
      <c r="B188" s="233"/>
      <c r="C188" s="183" t="s">
        <v>210</v>
      </c>
      <c r="D188" s="186">
        <v>3240.4</v>
      </c>
      <c r="E188" s="186">
        <v>3240.3</v>
      </c>
      <c r="F188" s="192">
        <f t="shared" si="2"/>
        <v>99.996913961239358</v>
      </c>
    </row>
    <row r="189" spans="1:6" ht="16.5" thickBot="1">
      <c r="A189" s="231"/>
      <c r="B189" s="234"/>
      <c r="C189" s="183" t="s">
        <v>211</v>
      </c>
      <c r="D189" s="186">
        <v>3.8</v>
      </c>
      <c r="E189" s="186">
        <v>3.8</v>
      </c>
      <c r="F189" s="192">
        <f t="shared" si="2"/>
        <v>100</v>
      </c>
    </row>
    <row r="190" spans="1:6" ht="16.5" thickBot="1">
      <c r="A190" s="229" t="s">
        <v>65</v>
      </c>
      <c r="B190" s="232" t="s">
        <v>115</v>
      </c>
      <c r="C190" s="182" t="s">
        <v>25</v>
      </c>
      <c r="D190" s="185">
        <v>96875.4</v>
      </c>
      <c r="E190" s="185">
        <v>95785.3</v>
      </c>
      <c r="F190" s="192">
        <f t="shared" si="2"/>
        <v>98.87474013010528</v>
      </c>
    </row>
    <row r="191" spans="1:6" ht="16.5" thickBot="1">
      <c r="A191" s="230"/>
      <c r="B191" s="233"/>
      <c r="C191" s="183" t="s">
        <v>209</v>
      </c>
      <c r="D191" s="186"/>
      <c r="E191" s="186"/>
      <c r="F191" s="192"/>
    </row>
    <row r="192" spans="1:6" ht="16.5" thickBot="1">
      <c r="A192" s="230"/>
      <c r="B192" s="233"/>
      <c r="C192" s="183" t="s">
        <v>210</v>
      </c>
      <c r="D192" s="186">
        <v>27707</v>
      </c>
      <c r="E192" s="186">
        <v>27614.6</v>
      </c>
      <c r="F192" s="192">
        <f t="shared" si="2"/>
        <v>99.666510268163279</v>
      </c>
    </row>
    <row r="193" spans="1:6" ht="15.75">
      <c r="A193" s="230"/>
      <c r="B193" s="233"/>
      <c r="C193" s="194" t="s">
        <v>211</v>
      </c>
      <c r="D193" s="195">
        <v>69168.399999999994</v>
      </c>
      <c r="E193" s="195">
        <v>68170.7</v>
      </c>
      <c r="F193" s="196">
        <f t="shared" si="2"/>
        <v>98.557578316109669</v>
      </c>
    </row>
    <row r="194" spans="1:6" ht="15.75">
      <c r="A194" s="197"/>
      <c r="B194" s="197"/>
      <c r="C194" s="197"/>
      <c r="D194" s="198">
        <f>D10+D14+D18+D26+D30+D34+D38+D46+D50+D54+D58+D62+D66+D74+D78+D82+D86+D90+D94+D102+D106+D110+D114+D118+D126+D130+D134+D142+D146+D150+D154+D158+D166+D170+D174+D178+D182+D186+D190</f>
        <v>1284148.1999999997</v>
      </c>
      <c r="E194" s="198">
        <f>E10+E14+E18+E26+E30+E34+E38+E46+E50+E54+E58+E62+E66+E74+E78+E82+E86+E90+E94+E102+E106+E110+E114+E118+E126+E130+E134+E142+E146+E150+E154+E158+E166+E170+E174+E178+E182+E186+E190</f>
        <v>1175459.8000000003</v>
      </c>
      <c r="F194" s="199">
        <f t="shared" si="2"/>
        <v>91.536148242079889</v>
      </c>
    </row>
    <row r="195" spans="1:6" ht="15.75">
      <c r="A195" s="197"/>
      <c r="B195" s="197"/>
      <c r="C195" s="197"/>
      <c r="D195" s="198">
        <f t="shared" ref="D195:E197" si="3">D11+D15+D19+D27+D31+D35+D39+D47+D51+D55+D59+D63+D67+D75+D79+D83+D87+D91+D95+D103+D107+D111+D115+D119+D127+D131+D135+D143+D147+D151+D155+D159+D167+D171+D175+D179+D183+D187+D191</f>
        <v>34592.300000000003</v>
      </c>
      <c r="E195" s="198">
        <f t="shared" si="3"/>
        <v>33782.1</v>
      </c>
      <c r="F195" s="199">
        <f t="shared" si="2"/>
        <v>97.657860275263559</v>
      </c>
    </row>
    <row r="196" spans="1:6" ht="15.75">
      <c r="A196" s="197"/>
      <c r="B196" s="197"/>
      <c r="C196" s="197"/>
      <c r="D196" s="198">
        <f t="shared" si="3"/>
        <v>785406.5</v>
      </c>
      <c r="E196" s="198">
        <f t="shared" si="3"/>
        <v>720809.89999999991</v>
      </c>
      <c r="F196" s="199">
        <f t="shared" si="2"/>
        <v>91.7753927424843</v>
      </c>
    </row>
    <row r="197" spans="1:6" ht="15.75">
      <c r="A197" s="197"/>
      <c r="B197" s="197"/>
      <c r="C197" s="197"/>
      <c r="D197" s="198">
        <f t="shared" si="3"/>
        <v>464149.5</v>
      </c>
      <c r="E197" s="198">
        <f t="shared" si="3"/>
        <v>420468.10000000003</v>
      </c>
      <c r="F197" s="199">
        <f t="shared" si="2"/>
        <v>90.58893740055737</v>
      </c>
    </row>
  </sheetData>
  <mergeCells count="97">
    <mergeCell ref="D1:E2"/>
    <mergeCell ref="E3:E5"/>
    <mergeCell ref="A6:A9"/>
    <mergeCell ref="B6:B9"/>
    <mergeCell ref="A10:A13"/>
    <mergeCell ref="B10:B13"/>
    <mergeCell ref="A1:A5"/>
    <mergeCell ref="A14:A17"/>
    <mergeCell ref="B14:B17"/>
    <mergeCell ref="A18:A21"/>
    <mergeCell ref="B18:B21"/>
    <mergeCell ref="A22:A25"/>
    <mergeCell ref="B22:B25"/>
    <mergeCell ref="A26:A29"/>
    <mergeCell ref="B26:B29"/>
    <mergeCell ref="A30:A33"/>
    <mergeCell ref="B30:B33"/>
    <mergeCell ref="A34:A37"/>
    <mergeCell ref="B34:B37"/>
    <mergeCell ref="A38:A41"/>
    <mergeCell ref="B38:B41"/>
    <mergeCell ref="A42:A45"/>
    <mergeCell ref="B42:B45"/>
    <mergeCell ref="A46:A49"/>
    <mergeCell ref="B46:B49"/>
    <mergeCell ref="A50:A53"/>
    <mergeCell ref="B50:B53"/>
    <mergeCell ref="A54:A57"/>
    <mergeCell ref="B54:B57"/>
    <mergeCell ref="A58:A61"/>
    <mergeCell ref="B58:B61"/>
    <mergeCell ref="A62:A65"/>
    <mergeCell ref="B62:B65"/>
    <mergeCell ref="A66:A69"/>
    <mergeCell ref="B66:B69"/>
    <mergeCell ref="A70:A73"/>
    <mergeCell ref="B70:B73"/>
    <mergeCell ref="A74:A77"/>
    <mergeCell ref="B74:B77"/>
    <mergeCell ref="A78:A81"/>
    <mergeCell ref="B78:B81"/>
    <mergeCell ref="A82:A85"/>
    <mergeCell ref="B82:B85"/>
    <mergeCell ref="A86:A89"/>
    <mergeCell ref="B86:B89"/>
    <mergeCell ref="A90:A93"/>
    <mergeCell ref="B90:B93"/>
    <mergeCell ref="A94:A97"/>
    <mergeCell ref="B94:B97"/>
    <mergeCell ref="A98:A101"/>
    <mergeCell ref="B98:B101"/>
    <mergeCell ref="A102:A105"/>
    <mergeCell ref="B102:B105"/>
    <mergeCell ref="A106:A109"/>
    <mergeCell ref="B106:B109"/>
    <mergeCell ref="A110:A113"/>
    <mergeCell ref="B110:B113"/>
    <mergeCell ref="A114:A117"/>
    <mergeCell ref="B114:B117"/>
    <mergeCell ref="A118:A121"/>
    <mergeCell ref="B118:B121"/>
    <mergeCell ref="A122:A125"/>
    <mergeCell ref="B122:B125"/>
    <mergeCell ref="A126:A129"/>
    <mergeCell ref="B126:B129"/>
    <mergeCell ref="A130:A133"/>
    <mergeCell ref="B130:B133"/>
    <mergeCell ref="A134:A137"/>
    <mergeCell ref="B134:B137"/>
    <mergeCell ref="A138:A141"/>
    <mergeCell ref="B138:B141"/>
    <mergeCell ref="A142:A145"/>
    <mergeCell ref="B142:B145"/>
    <mergeCell ref="A146:A149"/>
    <mergeCell ref="B146:B149"/>
    <mergeCell ref="A150:A153"/>
    <mergeCell ref="B150:B153"/>
    <mergeCell ref="A154:A157"/>
    <mergeCell ref="B154:B157"/>
    <mergeCell ref="A158:A161"/>
    <mergeCell ref="B158:B161"/>
    <mergeCell ref="A162:A165"/>
    <mergeCell ref="B162:B165"/>
    <mergeCell ref="A166:A169"/>
    <mergeCell ref="B166:B169"/>
    <mergeCell ref="A170:A173"/>
    <mergeCell ref="B170:B173"/>
    <mergeCell ref="A174:A177"/>
    <mergeCell ref="B174:B177"/>
    <mergeCell ref="A178:A181"/>
    <mergeCell ref="B178:B181"/>
    <mergeCell ref="A182:A185"/>
    <mergeCell ref="B182:B185"/>
    <mergeCell ref="A186:A189"/>
    <mergeCell ref="B186:B189"/>
    <mergeCell ref="A190:A193"/>
    <mergeCell ref="B190:B19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12 мес. 2018 год</vt:lpstr>
      <vt:lpstr>12 мес. 2018 год (2)</vt:lpstr>
      <vt:lpstr>Лист1</vt:lpstr>
      <vt:lpstr>'12 мес. 2018 год'!_GoBack</vt:lpstr>
      <vt:lpstr>'12 мес. 2018 год (2)'!_GoBack</vt:lpstr>
      <vt:lpstr>'12 мес. 2018 год'!Заголовки_для_печати</vt:lpstr>
      <vt:lpstr>'12 мес. 2018 год (2)'!Заголовки_для_печати</vt:lpstr>
      <vt:lpstr>'12 мес. 2018 год'!Область_печати</vt:lpstr>
      <vt:lpstr>'12 мес. 2018 год (2)'!Область_печати</vt:lpstr>
    </vt:vector>
  </TitlesOfParts>
  <Company>Райфо</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Керш М</dc:creator>
  <cp:lastModifiedBy>Skonina</cp:lastModifiedBy>
  <cp:lastPrinted>2019-04-22T03:58:58Z</cp:lastPrinted>
  <dcterms:created xsi:type="dcterms:W3CDTF">2011-07-04T07:10:28Z</dcterms:created>
  <dcterms:modified xsi:type="dcterms:W3CDTF">2021-04-14T09:16:05Z</dcterms:modified>
</cp:coreProperties>
</file>