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7040" windowHeight="9540"/>
  </bookViews>
  <sheets>
    <sheet name="Лист1" sheetId="1" r:id="rId1"/>
    <sheet name="Лист2" sheetId="2" r:id="rId2"/>
    <sheet name="Лист3" sheetId="3" r:id="rId3"/>
    <sheet name="Лист4" sheetId="4" r:id="rId4"/>
    <sheet name="Лист5" sheetId="5" r:id="rId5"/>
  </sheets>
  <definedNames>
    <definedName name="_xlnm.Print_Area" localSheetId="0">Лист1!$A$1:$N$88</definedName>
  </definedNames>
  <calcPr calcId="124519"/>
</workbook>
</file>

<file path=xl/calcChain.xml><?xml version="1.0" encoding="utf-8"?>
<calcChain xmlns="http://schemas.openxmlformats.org/spreadsheetml/2006/main">
  <c r="L59" i="1"/>
  <c r="L11" l="1"/>
  <c r="L10"/>
  <c r="H7"/>
  <c r="L62"/>
  <c r="L61"/>
  <c r="I77"/>
  <c r="H77"/>
  <c r="L78"/>
  <c r="L77" s="1"/>
  <c r="H23" l="1"/>
  <c r="L33"/>
  <c r="L32"/>
  <c r="L31"/>
  <c r="L24"/>
  <c r="L26"/>
  <c r="J23"/>
  <c r="I23"/>
  <c r="L23" l="1"/>
  <c r="L54"/>
  <c r="L71" l="1"/>
  <c r="K72"/>
  <c r="K80" s="1"/>
  <c r="J72"/>
  <c r="I72"/>
  <c r="H72"/>
  <c r="L73"/>
  <c r="L75"/>
  <c r="J65"/>
  <c r="H65"/>
  <c r="L69"/>
  <c r="L66"/>
  <c r="K56"/>
  <c r="H56"/>
  <c r="L56"/>
  <c r="K49"/>
  <c r="J49"/>
  <c r="I49"/>
  <c r="H49"/>
  <c r="L51"/>
  <c r="L49" s="1"/>
  <c r="J7"/>
  <c r="I7"/>
  <c r="I80" s="1"/>
  <c r="L7" l="1"/>
  <c r="H80"/>
  <c r="L65"/>
  <c r="L72"/>
  <c r="H35"/>
  <c r="J35"/>
  <c r="J80" s="1"/>
  <c r="L37"/>
  <c r="L35" s="1"/>
  <c r="G73"/>
  <c r="E72"/>
  <c r="G78"/>
  <c r="D77"/>
  <c r="E65"/>
  <c r="G37"/>
  <c r="E35"/>
  <c r="C7"/>
  <c r="E23"/>
  <c r="G79"/>
  <c r="D72"/>
  <c r="F72"/>
  <c r="F80" s="1"/>
  <c r="G75"/>
  <c r="G71"/>
  <c r="D65"/>
  <c r="G68"/>
  <c r="G67"/>
  <c r="G66"/>
  <c r="G61"/>
  <c r="G59"/>
  <c r="G58"/>
  <c r="G57"/>
  <c r="G54"/>
  <c r="D49"/>
  <c r="E49"/>
  <c r="G50"/>
  <c r="G52"/>
  <c r="G51"/>
  <c r="G48"/>
  <c r="G46"/>
  <c r="G44"/>
  <c r="D35"/>
  <c r="G42"/>
  <c r="G41"/>
  <c r="G40"/>
  <c r="G39"/>
  <c r="G38"/>
  <c r="G36"/>
  <c r="G24"/>
  <c r="G33"/>
  <c r="G32"/>
  <c r="G31"/>
  <c r="G26"/>
  <c r="G21"/>
  <c r="G18"/>
  <c r="G11"/>
  <c r="D7"/>
  <c r="E7"/>
  <c r="C77"/>
  <c r="C72"/>
  <c r="C65"/>
  <c r="G62"/>
  <c r="C56"/>
  <c r="G56" s="1"/>
  <c r="C49"/>
  <c r="C35"/>
  <c r="D23"/>
  <c r="C23"/>
  <c r="G10"/>
  <c r="G7" s="1"/>
  <c r="L80" l="1"/>
  <c r="E80"/>
  <c r="G65"/>
  <c r="D80"/>
  <c r="G72"/>
  <c r="G77"/>
  <c r="C80"/>
  <c r="G35"/>
  <c r="G49"/>
  <c r="G23"/>
  <c r="G80" l="1"/>
</calcChain>
</file>

<file path=xl/sharedStrings.xml><?xml version="1.0" encoding="utf-8"?>
<sst xmlns="http://schemas.openxmlformats.org/spreadsheetml/2006/main" count="197" uniqueCount="191">
  <si>
    <t>№ п/п</t>
  </si>
  <si>
    <t>тыс.руб.</t>
  </si>
  <si>
    <t>Обеспечение устойчивого развития и повышение эффективности сельского хозяйства</t>
  </si>
  <si>
    <t>Развитие  малого предпринимательства</t>
  </si>
  <si>
    <t>Обеспечение сбалансированности профессионально-квалифицированной структуры спроса и предложения рабочей силы</t>
  </si>
  <si>
    <t>Обеспечение комплексной модернизации муниципальной системы образования, создание условий для обеспечения современного качества образования</t>
  </si>
  <si>
    <t>Повышение эффективности системы организации физкультуры и спорта, создание условий для здорового образа жизни</t>
  </si>
  <si>
    <t>Организация туристических зон</t>
  </si>
  <si>
    <t>Обеспечение общественной безопасности жителей района</t>
  </si>
  <si>
    <t>Обеспечение экологической безопасности жителей района</t>
  </si>
  <si>
    <t>Доступность и комфортность жилья, снижение износа жилфонда</t>
  </si>
  <si>
    <t>Развитие инженерных систем жизнеобеспечения</t>
  </si>
  <si>
    <t>Развитие транспортной системы</t>
  </si>
  <si>
    <t>ВСЕГО:</t>
  </si>
  <si>
    <t>2.</t>
  </si>
  <si>
    <t>4.</t>
  </si>
  <si>
    <t>7.</t>
  </si>
  <si>
    <t>8.</t>
  </si>
  <si>
    <t>10.</t>
  </si>
  <si>
    <t>11.</t>
  </si>
  <si>
    <t>13.</t>
  </si>
  <si>
    <t>14.</t>
  </si>
  <si>
    <t>16.</t>
  </si>
  <si>
    <t>МБ</t>
  </si>
  <si>
    <t>РХ</t>
  </si>
  <si>
    <t>РФ</t>
  </si>
  <si>
    <t>иные</t>
  </si>
  <si>
    <t>Всего</t>
  </si>
  <si>
    <t>Информация о выполненных мероприятиях</t>
  </si>
  <si>
    <t>Кассовые расходы с начала года</t>
  </si>
  <si>
    <t>Руководитель УФиЭ</t>
  </si>
  <si>
    <t>Исполнитель</t>
  </si>
  <si>
    <t>1.</t>
  </si>
  <si>
    <t>Усть-Абаканского района</t>
  </si>
  <si>
    <t>Потылицына Н.А.</t>
  </si>
  <si>
    <t>14</t>
  </si>
  <si>
    <t>Выполнено с начала года % (гр.12/гр.7х100)</t>
  </si>
  <si>
    <t>Подпрограмма "Обеспечение доступности дошкольного образования в Усть-Абаканском районе"</t>
  </si>
  <si>
    <t>Подпрограмма "Школьное питание"</t>
  </si>
  <si>
    <t>Непрерывный мониторинг и прогнозирование угроз безопасности жизни в районе</t>
  </si>
  <si>
    <t>5.</t>
  </si>
  <si>
    <t>Подпрограмма "Реализация национальной образовательной инициативы "Наша новая школа""</t>
  </si>
  <si>
    <t>Керш М.А. 8(390)32-2-18-52</t>
  </si>
  <si>
    <t>Повышение эффективности системы здравоохранения путем повышения доступности и качества медицинской помощи, формирования здорового образа жизни</t>
  </si>
  <si>
    <t xml:space="preserve">план на год </t>
  </si>
  <si>
    <t>Муниципальная                        программа</t>
  </si>
  <si>
    <t xml:space="preserve">Муниципальная программа «Развитие агропромышленного комплекса Усть-Абаканского района и социальной сферы на селе  (2014 - 2020 годы)» </t>
  </si>
  <si>
    <t>Подпрограмма «Развитие подотрасли животноводства, переработки и реализации продукции животноводства»</t>
  </si>
  <si>
    <t>Подпрограмма «Развитие подотрасли растениеводства, переработки и реализации продукции растениеводства»</t>
  </si>
  <si>
    <t>Подпрограмма «Устойчивое развитие сельских территорий»</t>
  </si>
  <si>
    <t>Муниципальная программа «Развитие субъектов малого и среднего предпринимательства в Усть-Абаканском районе на 2014-2020 годы»</t>
  </si>
  <si>
    <t>Муниципальная программа "Развитие  образования  в  Усть-Абаканском районе (2014-2020 годы)"</t>
  </si>
  <si>
    <t>Муниципальная программа «Развитие торговли в Усть-Абаканском районе до 2015 года»</t>
  </si>
  <si>
    <t>Подпрограмма "Патриотическое воспитание"</t>
  </si>
  <si>
    <t>Подпрограмма «Вовлечение молодежи в социальную практику»</t>
  </si>
  <si>
    <t>Муниципальная программа «Культура Усть-Абаканского района (2014-2020 годы)»</t>
  </si>
  <si>
    <t>Подпрограмма «Развитие культурного потенциала Усть-Абаканского района»</t>
  </si>
  <si>
    <t>Подпрограмма "Развитие и модернизация библиотечного дела"</t>
  </si>
  <si>
    <t>Подпрограмма «Развитие клубного дела и поддержка народного творчества»</t>
  </si>
  <si>
    <t>Подпрограмма "Обеспечение сохранности музейного фонда и развитие музеев Усть-Абаканского района"</t>
  </si>
  <si>
    <t>Подпрограмма "Государственная охрана и популяризация объектов культурного наследия (памятников истории и культуры) Усть-Абаканского района)"</t>
  </si>
  <si>
    <t>Подпрограмма  «Развитие архивного дела в Усть-Абаканском районе»</t>
  </si>
  <si>
    <t>Муниципальная программа  "Развитие физической культуры и спорта в Усть-Абаканском районе  (2014 - 2020 годы)"</t>
  </si>
  <si>
    <t>Муниципальная программа«Развитие туризма в Усть-Абаканском районе (2014-2020 годы)»</t>
  </si>
  <si>
    <t>Муниципальная программа «Доступная среда (2014-2020 годы)»</t>
  </si>
  <si>
    <t>Муниципальная программа «Социальная поддержка граждан (2014-2020 годы)»</t>
  </si>
  <si>
    <t>Подпрограмма «Социальная поддержка старшего поколения»</t>
  </si>
  <si>
    <t>Подпрограмма  «Социальная поддержка детей-сирот и детей, оставшихся без попечения родителей»</t>
  </si>
  <si>
    <t>Подпрограмма  «Организация отдыха и оздоровления детей в Усть-Абаканском районе»</t>
  </si>
  <si>
    <t>Создание эффективной системы предоставления социальных услуг для ветеранов и инвалидов. Создание условий для успешной социализации и эффективной самореализации молодежи</t>
  </si>
  <si>
    <t>Повышение общественной и бытовой культуры населения. Совершенствование архивного дела в Усть-Абаканском районе</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</si>
  <si>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t>
  </si>
  <si>
    <t xml:space="preserve">Муниципальная программа «Обеспечение общественного порядка и противодействие преступности в Усть-Абаканском районе  (2014-2020 годы)» </t>
  </si>
  <si>
    <t>Подпрограмма «Профилактика правонарушений, обеспечение безопасности и общественного порядка»</t>
  </si>
  <si>
    <t>Подпрограмма  «Повышение безопасности дорожного движения»</t>
  </si>
  <si>
    <t>Подпрограмма «Профилактика безнадзорности и правонарушений несовершеннолетних»</t>
  </si>
  <si>
    <t>Муниципальная программа  «Развитие системы обращения с отходами производства и потребления на территории Усть-Абаканского района (2014-2020 годы)»</t>
  </si>
  <si>
    <t>Муниципальная программа "Развитие транспортной системы Усть-Абаканского района (2014-2020 годы)"</t>
  </si>
  <si>
    <t xml:space="preserve">Подпрограмма «Дорожное хозяйство» </t>
  </si>
  <si>
    <t>Подпрограмма «Транспортное обслуживание населения»</t>
  </si>
  <si>
    <t>Муниципальная программа «Противодействие незаконному обороту наркотиков, снижение масштабов наркотизации   населения в Усть-Абаканском районе  (2014-2020 годы)»</t>
  </si>
  <si>
    <t xml:space="preserve">Муниципальная программа «Жилище (2014 – 2020 годы)» </t>
  </si>
  <si>
    <t>Подпрограмма  «Обеспечение жильем молодых семей»</t>
  </si>
  <si>
    <t>Подпрограмма «Свой дом»</t>
  </si>
  <si>
    <t>Подпрограмма  «Переселение жителей Усть-Абаканского района из аварийного и непригодного для проживания жилищного фонда»</t>
  </si>
  <si>
    <t>Муниципальная программа "Энергосбережение и повышение энергетической эффективности в Усть-Абаканском районе  (2014 - 2020 годы)"</t>
  </si>
  <si>
    <t xml:space="preserve">Муниципальная программа «Комплексная программа  модернизации и реформирования жилищно-коммунального хозяйства в Усть-Абаканском районе (2014 – 2020 годы)» </t>
  </si>
  <si>
    <t>Подпрограмма «Модернизация объектов коммунальной инфраструктуры»</t>
  </si>
  <si>
    <t>Подпрограмма «Чистая вода»</t>
  </si>
  <si>
    <t>Муниципальная программа «Сохранение и развитие малых сел Усть-Абаканского района до 2015 года»</t>
  </si>
  <si>
    <t>3.</t>
  </si>
  <si>
    <t>6.</t>
  </si>
  <si>
    <t>8.1.</t>
  </si>
  <si>
    <t>8.2.</t>
  </si>
  <si>
    <t>8.3.</t>
  </si>
  <si>
    <t>8.4.</t>
  </si>
  <si>
    <t>8.5.</t>
  </si>
  <si>
    <t>9.</t>
  </si>
  <si>
    <t>12.</t>
  </si>
  <si>
    <t>15.</t>
  </si>
  <si>
    <t>17.</t>
  </si>
  <si>
    <t>18.</t>
  </si>
  <si>
    <t>19.</t>
  </si>
  <si>
    <t>20.</t>
  </si>
  <si>
    <t>20.1.</t>
  </si>
  <si>
    <t>20.2.</t>
  </si>
  <si>
    <t>1.1.</t>
  </si>
  <si>
    <t>1.2.</t>
  </si>
  <si>
    <t>1.3.</t>
  </si>
  <si>
    <t>7.1.</t>
  </si>
  <si>
    <t>7.2.</t>
  </si>
  <si>
    <t>7.3.</t>
  </si>
  <si>
    <t>7.4.</t>
  </si>
  <si>
    <t>7.5.</t>
  </si>
  <si>
    <t>8.6.</t>
  </si>
  <si>
    <t>12.1.</t>
  </si>
  <si>
    <t>12.2.</t>
  </si>
  <si>
    <t>12.3.</t>
  </si>
  <si>
    <t>14.1.</t>
  </si>
  <si>
    <t>14.2.</t>
  </si>
  <si>
    <t>14.3.</t>
  </si>
  <si>
    <t>17.1.</t>
  </si>
  <si>
    <t>17.2.</t>
  </si>
  <si>
    <t>17.3.</t>
  </si>
  <si>
    <t>19.1.</t>
  </si>
  <si>
    <t>19.2.</t>
  </si>
  <si>
    <t>Муниципальная программа "Профилактика заболеваний и формирование здорового образа жизни (2014-2020 годы"</t>
  </si>
  <si>
    <t>Муниципальная  программа "Развитие муниципальной службы в Усть-Абаканском районе на 2013-2015 годы"</t>
  </si>
  <si>
    <t>8.7.</t>
  </si>
  <si>
    <t>Подпрограмма "Укрепление единства российской нации и гармонизация межнациональных отношений в Усть-Абаканском районе"</t>
  </si>
  <si>
    <t>1.Ведется работа по мониторингу аварийных жилых домов.                                                                                                                                                                                                                 2.Ежемесячно в Министерство строительства и ЖКХ Республики Хакасия предоставляются сведения о многоквартирных домах, признанных аварийными и подлежащего сносу в связи с физическим износом в процессе их эксплуатации, расположенных на территории Усть – Абаканского района, на соответствующий период предоставления сведений.</t>
  </si>
  <si>
    <t xml:space="preserve">1. Исполнение запросов социально-правового характера и имущественных запросов граждан.                                                          </t>
  </si>
  <si>
    <t xml:space="preserve">1.Участие в республиканском национальном празднике «Чыл Пазы"                                                                                                                                 </t>
  </si>
  <si>
    <t>Отчет о реализации муниципальных  программ, действующих на территории Усть-Абаканского района за  9 месяцев  2015 года.</t>
  </si>
  <si>
    <r>
      <t>1.Еженедельный мониторинг цен на товары первой необходимости.                                                                                                                                                                                                                                                                                                  2.Проведено 4 ярмарки выходного дня с участием</t>
    </r>
    <r>
      <rPr>
        <sz val="12"/>
        <rFont val="Times New Roman"/>
        <family val="1"/>
        <charset val="204"/>
      </rPr>
      <t xml:space="preserve"> 65</t>
    </r>
    <r>
      <rPr>
        <sz val="12"/>
        <color theme="1"/>
        <rFont val="Times New Roman"/>
        <family val="1"/>
        <charset val="204"/>
      </rPr>
      <t xml:space="preserve"> предпринимателей (реализовано товаров на сумм</t>
    </r>
    <r>
      <rPr>
        <sz val="12"/>
        <rFont val="Times New Roman"/>
        <family val="1"/>
        <charset val="204"/>
      </rPr>
      <t>у 4218,2</t>
    </r>
    <r>
      <rPr>
        <sz val="12"/>
        <color theme="1"/>
        <rFont val="Times New Roman"/>
        <family val="1"/>
        <charset val="204"/>
      </rPr>
      <t xml:space="preserve"> тыс. руб.)-20,0                                                                                                                                                                                                    3.Заключено соглашение с Московским потребительским обществом    по субсидированию транспортных расходов по доставке товаров первой необходимости в отдаленные и малые населенные пункты.                                                                    </t>
    </r>
  </si>
  <si>
    <t xml:space="preserve">1. Ведется  подготовка  конкурсной документация по разработке проекта планировки юго-восточной части с. Солнечное, площадью 850 га;                                                                   
2. Ведется подготовка конкурсной документации по разработке проекта планировки северной части р.п.. Усть – Абакан, площадью 350 га.                                              
</t>
  </si>
  <si>
    <t>1.Строительство водозабора и хозяйственно-питьевого водопровода Подгорного квартала п.Усть-Абакан-2849 т.р. в т.ч. (РХ-2820; БП-29)</t>
  </si>
  <si>
    <t xml:space="preserve">1.Выплата субсидий перевозчикам  по обслуживанию 4  маршрутов - 232,5                                                                                                                                                                          2. Обеспечение безопасных дорожных условий на маршрутах автобусных перевозок.                                                                         </t>
  </si>
  <si>
    <t>17.4.</t>
  </si>
  <si>
    <t>Подпрограмма "Обеспечение жильем и инфраструктурой граждан, пострадавших в результате ЧС"</t>
  </si>
  <si>
    <t>0</t>
  </si>
  <si>
    <t>27,3</t>
  </si>
  <si>
    <t>65,2</t>
  </si>
  <si>
    <t>4,2</t>
  </si>
  <si>
    <t>69,7</t>
  </si>
  <si>
    <t>68,8</t>
  </si>
  <si>
    <t xml:space="preserve">1.Районные выставки-конкурсы прикладного творчества «Веселое рождество», «Как хорошо на свете без войны», «Радуги ремесел», «Герои сказок», ""Смело по зебре шагая"                                                                                                                                                                                                                                                   2.Проведение разножанровых фестивалей и конкурсов: «Ледяная викторина»,» В гостях у Зимы»,    « Мы вращаем землю по творчеству Высоцкого В.С.», «Ни кто не забыт, ничто не забыто», «Мы за здоровый образ жизни»                                                                                                                                                                                                                                                                                                                                                                                   3.Участие творческих коллективов в республиканских, региональных, Всероссийских конкурсах и фестивалях (Фестиваль-конкурс «Сибирская глубинка» г.Красноярск ансамбль «Добро»)                      
4.Конкурс «День пожилого человека»-7,0(подарки)
</t>
  </si>
  <si>
    <t xml:space="preserve">1.Субсидии  на выполнение муниципального задания: 10724,5 т.р.(РБ) из них: (з/пл. 8810,0;нач. на з/пл. 1038,6;усл.связи 724,9;ком.усл 360,4;обслуж.им-ва 126,2;подписка 46,9; пеня 35,2;  оформление мероприятия «Открытие года литературы»-30,3; огнетушители- 2)                                                                                                                                                                                                                                                                                                                                                               2.Подписка на периодические издания -100 т.р.                                                                                                                                                                                                    3.Оборудование для библиотеки -100 т.р. (РФ), из них: (дверь -11,6, выставочная ветрина -18,6; зеркальная камера -31,1; вебкамера-2,4; стеллажи - 36,3)                                                                                                                                                       4.Капитальный ремонт библиотек-филиалов (бурение скважины для питьевой воды)-58,7                                                                                                                        5.Денежное поощрение лучшим деятелям культкры - 100 (РФ)                                                                                                                 
</t>
  </si>
  <si>
    <t xml:space="preserve">1.Празднование Дня работников культуры -10;                                                                                                                                                                                                                                          2.Проведение районных мероприятий согласно календарного плана -117,3т.р. в том числе («Чыл Пазы»-20; из них: ГСМ-1,0; продукты, хоз.товары-19,0), («Уртун Тойы»-35,0 из них:ГСМ-5,0 продукты, разовая посуда, хоз.товары,формление-30,0)  , конкурсы, фестиваль-14,4; проезд на конкурс-3,8; 185-ая годовщина аалу Доможаков -8,0 подарок.
3.Мероприятия в рамках проведения праздника «День Победы» -290,4 т.р. (призы, цветы -71,3; сценические костюмы, солдатские сапоги, ремни -118,4; оформление мероприятия /шары, цветы, ткань/, ГСМ, продукты- 100,7).                                                                                                                                                                                                                                                                 4.Субсидии на выполнение муниципального задания - 7817,8 т.р. в т.ч.(з/пл. 5403,3; начисления на з/пл.568,8; услуги связи 73; коммунальные услуги 1580,2; обслуживание имущества 79; пеня 56,4; гсм-27,1; оформление мероприятий -30,0) 
5. Сценические костюмы - 36,1  
</t>
  </si>
  <si>
    <t>67,9</t>
  </si>
  <si>
    <t>99,9</t>
  </si>
  <si>
    <t>99,2</t>
  </si>
  <si>
    <t xml:space="preserve">1.Субсидии  на выполнение муниципального задания: 714,8 т.р., в т.ч.(396,0 заработная плата,  41,0 начисления на з/плату;5,0 услуги связи; 8,1 тех. обслуживание автомобиля; 207,8 ( услуги водителя -205,1; страховка авто-2,7); 4,2 государственная пошлина; 52,7 -ГСМ).                                                                                                                                                                                                      2.Участие в выставках: "Енисей" (г.Красноярск); "Мир туризма" (г.Новосибирск); "Интурмаркет" (г.Москва)-5,6  3.Организация и проведение этнического обряда "Ожившая история "Долина царей"-4,4  </t>
  </si>
  <si>
    <r>
      <t>1.Субсидии  на выполнение муниципального задания:</t>
    </r>
    <r>
      <rPr>
        <b/>
        <sz val="12"/>
        <rFont val="Times New Roman"/>
        <family val="1"/>
        <charset val="204"/>
      </rPr>
      <t xml:space="preserve"> 11116,5</t>
    </r>
    <r>
      <rPr>
        <sz val="12"/>
        <rFont val="Times New Roman"/>
        <family val="1"/>
        <charset val="204"/>
      </rPr>
      <t xml:space="preserve">  в т.ч. (з/пл. 9136,0;нач. на з/пл.1100;усл.связи 36,8; ком.усл  508,5; прожив. в команд.-49,3; г/пошл., пеня48,1; ГСМ-59,1, обслуживание приборов учета-178,7)                                                                                                                                                                                                                                                                                                                                                               2.Проведение районных массовых физкультурно-оздоровительных и спортивных мероприятий - </t>
    </r>
    <r>
      <rPr>
        <b/>
        <sz val="12"/>
        <rFont val="Times New Roman"/>
        <family val="1"/>
        <charset val="204"/>
      </rPr>
      <t>38</t>
    </r>
    <r>
      <rPr>
        <sz val="12"/>
        <rFont val="Times New Roman"/>
        <family val="1"/>
        <charset val="204"/>
      </rPr>
      <t xml:space="preserve"> (соревнования по наст. теннису, волейболу, шахматам, хоккею с мячом, мини-футболу)                                                                                                                                                                                                                                                                                                        3.Участие в республиканских и российских соревнованиях</t>
    </r>
    <r>
      <rPr>
        <b/>
        <sz val="12"/>
        <rFont val="Times New Roman"/>
        <family val="1"/>
        <charset val="204"/>
      </rPr>
      <t>-44,1</t>
    </r>
    <r>
      <rPr>
        <sz val="12"/>
        <rFont val="Times New Roman"/>
        <family val="1"/>
        <charset val="204"/>
      </rPr>
      <t xml:space="preserve"> в т.ч.( финальный этап всероссийских соревнований по хоккею с мячом-20,0; Первенство России по гиревому спорту-7,4; взнос за соревнования глав -5,5;   Республиканский финал по футболу на приз Правительства РХ «Олимпийские надежды»-6,3 /ГСМ/;4,9 призы:  
Турнир ветеранов футбола с. Аскиз;Чемпианат РХ по футболу;Кубок РХ по мини-футболу среди ветеранов.                                                                                                     4.Страхование участников -</t>
    </r>
    <r>
      <rPr>
        <b/>
        <sz val="12"/>
        <rFont val="Times New Roman"/>
        <family val="1"/>
        <charset val="204"/>
      </rPr>
      <t>13,1</t>
    </r>
    <r>
      <rPr>
        <sz val="12"/>
        <rFont val="Times New Roman"/>
        <family val="1"/>
        <charset val="204"/>
      </rPr>
      <t xml:space="preserve">
</t>
    </r>
  </si>
  <si>
    <t>25,1</t>
  </si>
  <si>
    <t>1.Строительство жилых домов взамен утраченных в результате пожаров на территории района - 26771,7</t>
  </si>
  <si>
    <t>1.Выплата ежемесячных денежных средств на содержание детей-сирот и детей, оставшихся без попечения родителей - 26434,5 (РХ) из них: (опекунское пособие-17449,2; оплата приемным родителям - 8985,3).                                                                                                                                                                                                       2. Приобретены  4 однокомнатные квартиры для детей сирот - 4424,8 (РФ - 4299;РХ - 125,8)</t>
  </si>
  <si>
    <t xml:space="preserve">1. Предотвращение чрезвычайной ситуации способной  возникнуть при переходе степных пожаров на населенные пункты. Приобретение ГСМ для пожарных машин: 
- ДПК Весенненского с/с- 3 тыс. руб.;
- ДПК Доможаковского с/с- 57,5 тыс. руб.;
- МПО Райковского с/с- 25 тыс. руб.                                                                                                                                                                                                                                                           2. Опашка минерализованных полос вокруг населенных пунктов  12 муниципальных образований района - 91,0 т.р.                                                                                                                                                                                                                                                             3.Оказание адресной помощи малоимущим гражданам, пострадавшим от пожара- 39,2 т.р.                                                                                                                       4.Обеспечение наглядной агитации на противопожарную тематику (баннеры, плакаты) -3,9                                                                                                                                                      5.Содержание  спасателей - БП 77,1 (Калининский с/с-50,9; Райковский с/с -26,2)
</t>
  </si>
  <si>
    <t xml:space="preserve">13. Обследование здания МБДОУ д/с"Рябинушка" с выдачей технического заключения о состоянии строительных конструкций- 187,5 (РБ)        </t>
  </si>
  <si>
    <t>дополнительных групп:  Ташебинская НОШ(20 чел.) - 14,2(РБ); 1408,6(ФБ);Солнечная СОШ (Курганная НОШ) 10 человек - 3,5(РБ); 349,3 (ФБ)                                                                                                                                                                                                                                                                                                                                                              29.ПСД санитарно-защитной зоны скважины МБОУ "Калининская СОШ " - 40,0(РБ)                                                                                                                                             30.Замена входных и межэтажных деревянных дверей Опытненская СОШ - 50,0 т.руб.(РБ)</t>
  </si>
  <si>
    <t>1.Финал районного конкурса юных талантов «Зажги свою звезду» - 9,5 т.р.                                                                                                                                                            2.Конкурс музеев и музейных комнат «Ожили в памяти мгновенья» -5 т.р.( награждение победителей в канун празднования 70-летия ВОВ)                                                                                                                                                                                                                   3.Физкультурно-оздоровительная работа в образовательных учреждениях-2 т.р.(награждение участников соревнований по картингу)                                                                                                                                                                                                                              4.Муниципальная акция «Георгиевская ленточка» - 2 т.р.                                                                                                                                                                                      5.Организация и проведение районных мероприятий патриотической направленности среди населения- 19,9 т.р. (баннеры к 9 Мая)                                                                                                                                                                                                                        6.Муниципальная акция «Вечный огонь памяти» -1,5 ГСМ)                                                                                                                                                                                    7.Муниципальная акция «И помнит мир спасенный» (изготовление сувенирной продукции 1,5)                                                                                                                                                                     8.Проведение военно-спортивной игры "Зарница" МБ - 23,0 т.руб. (ГСМ и продукты питания)                                                                                                                                 9.Военно-полевые сборы старшеклассников - 29,9 т.руб. (ГСМ и продукты питания)                                                                                                                                             10.Республиканская военно-спортивная игра «Победа» - 2 т.р.                                                                                                                                                                                               11.Грантовый фонд для реализации социально значимых проектов патриотической направленности -13,4 т.р. (футболки, банданы )                                                                                                                                                                               12.Районный турнир по косико-карате среди спортсменов младшего возраста, посвященный празднованию Дня Победы 5,0</t>
  </si>
  <si>
    <t>1.Организация работы Молодежного ресурсного центра - 717,3 т.р. (РБ), из них: оплата труда - 682,3 т.руб., услуги связи - 31,6   прочие расходы - 3,1 т.руб.; услуги по содержанию имущества -0,25                                                                                                                                                                                                                                                                                                                                                                                                       2.Подготовка к празднованию 9 Мая -15,0 т.р. (георгиевская лента, свечи, ГСМ)                                                                                                                                           3.Организация работы с детьми и молодежью по месту жительства -4,2                                                                                                                                                    4.Формирование здорового образа жизни-3 т.р.                                                                                                                                                                                                  5.Проведение мероприятий для молодежи с ограниченными физическими возможностями -1,6 т.р                                                                                               6.Профилактика безнадзорности, правонарушений, асоциальных явлений среди подростков и молодежи - 10 т.р.                                                                                    7.Реализация проектов по содействию трудоустройству и временной занятости молодежи -12,6                                                                                                                  8.Районная спартакиада молодежи допризывного возраста 1,0 т.р.; оформление мероприятий, 21,0 т.р.</t>
  </si>
  <si>
    <t>С 5 по 25 июля в оздоровительном лагере «Дружба» прошла военно-патриотическая смена «Служу России», на которой было охвачено 60 подростков
В течении лета проводились акции направленные на отказ от табакокурения и наркомании.
Каждый месяц проводятся спортивные мероприятия по профилактике употребления наркотических средств «Молодежь против наркотиков».</t>
  </si>
  <si>
    <t>1. Субсидии на возмещение затрат некоммерческой организации - 243,3                                                                                                                                                                        2. Обработка очагов инфекции, приобретение дезинфицирующих средств - 61,4 т.р.                                                                                                                                   3. Приобретение вакцин и иммунобиологических препаратов - 53,1                                                                                                                                                              4.Приобретение  комбинированного котла в Весенненский ФАП - 98,3</t>
  </si>
  <si>
    <r>
      <t>1</t>
    </r>
    <r>
      <rPr>
        <sz val="13"/>
        <color rgb="FFFF0000"/>
        <rFont val="Times New Roman"/>
        <family val="1"/>
        <charset val="204"/>
      </rPr>
      <t>.</t>
    </r>
    <r>
      <rPr>
        <sz val="13"/>
        <rFont val="Times New Roman"/>
        <family val="1"/>
        <charset val="204"/>
      </rPr>
      <t>Подготовка пакета документов для претендентов – получателей социальных выплат в 2015 году.                                                                                                                                                                                                                                  2. Райковский СДК- текущий ремонт крыши и здания -50,0 т.р.                                                                                                                                                                                               3.Улучшение жилищных условий, граждан, проживающих в сельской местности  10 участников - 11055,1 из них: РБ-1499,1; РХ-5596; РФ-3960</t>
    </r>
  </si>
  <si>
    <t xml:space="preserve">1.Формирование пакета документов по включению в Перечень получателей субсидий на 2015 год.                                                                                                                                                                                                   2.Организация и проведение  сельскохозяйственных ярмарок выходного дня в п. Усть-Абакан.                                                                                                                                                                                                                                                                                                     3.Участие в республиканской ярмарке «Чыл Пазы».                                                                                                                                                                                                                       4. Проведение конноспортивного праздника, посвященного 70-летию Победы в аале Райков.  -191,7т.р.                                                                                                              5. Формирование призового фонда финала республиканских сельских скачек- 30,0 т.руб.                                                                                                                                                                                                                                                                                                                                    </t>
  </si>
  <si>
    <t>1.Районная олимпиада «Знатоки ПДД» -1,5 т.р.                                                                                                                                                                                                             2.Укрепление учебно-материальной базы  кабинетов ОБЖ образовательных учреждений. Изготовление 16 стендов на тему "Безопасность дорожного движения"-63,5</t>
  </si>
  <si>
    <r>
      <rPr>
        <b/>
        <sz val="13"/>
        <rFont val="Times New Roman"/>
        <family val="1"/>
        <charset val="204"/>
      </rPr>
      <t xml:space="preserve">1. Московский  сельсовет:                                                                                                                                                                                                                               - </t>
    </r>
    <r>
      <rPr>
        <sz val="13"/>
        <rFont val="Times New Roman"/>
        <family val="1"/>
        <charset val="204"/>
      </rPr>
      <t xml:space="preserve">ограждение кладбища а. Мохов - 202,8, из них: 200,8(РХ); 2(РБ);                                                                                                                                                                                           - обустройство уличного освещения а. Мохов - 98,5, из них: 97,5(РХ); 0,98(РБ)
</t>
    </r>
    <r>
      <rPr>
        <b/>
        <i/>
        <sz val="13"/>
        <rFont val="Times New Roman"/>
        <family val="1"/>
        <charset val="204"/>
      </rPr>
      <t>Безденежные мероприятия:</t>
    </r>
    <r>
      <rPr>
        <sz val="13"/>
        <rFont val="Times New Roman"/>
        <family val="1"/>
        <charset val="204"/>
      </rPr>
      <t xml:space="preserve">  в а.Мохов и д. Ковыльная была произведена раздача вещей и книг, органами социальной защиты проведены консультации по льготам. Организовано домовое хозяйство для оказания первой медицинской помощи. Проведена плановая  диспансеризация населения в аале Мохов и д. Ковыльная. Проведен выездной концерт, посвященный «Дню малого села».  Органами ЦЗ населения проведен мониторинг рынка труда.
 В д. Ковыльная  2 человека проинформированы о положении на рынке труда, организованы оплачиваемые общественные работы для  двух  человек, двум гражданам оказано содействие в поисках подходящей работы.                                                                                                                                                                          2.</t>
    </r>
    <r>
      <rPr>
        <b/>
        <sz val="13"/>
        <rFont val="Times New Roman"/>
        <family val="1"/>
        <charset val="204"/>
      </rPr>
      <t>Райковский сельсовет:</t>
    </r>
    <r>
      <rPr>
        <sz val="13"/>
        <rFont val="Times New Roman"/>
        <family val="1"/>
        <charset val="204"/>
      </rPr>
      <t xml:space="preserve">
</t>
    </r>
    <r>
      <rPr>
        <b/>
        <i/>
        <sz val="13"/>
        <rFont val="Times New Roman"/>
        <family val="1"/>
        <charset val="204"/>
      </rPr>
      <t xml:space="preserve">Безденежные мероприятия: п. Шурышев: </t>
    </r>
    <r>
      <rPr>
        <sz val="13"/>
        <rFont val="Times New Roman"/>
        <family val="1"/>
        <charset val="204"/>
      </rPr>
      <t xml:space="preserve">оказана социальная поддержки населению : медецинская-18 чел., раздача одежды -34 чел., юридическая консультация- 20 чел., психологическая консультация -10 чел.                                                                                                                                                                                       </t>
    </r>
    <r>
      <rPr>
        <b/>
        <i/>
        <sz val="13"/>
        <rFont val="Times New Roman"/>
        <family val="1"/>
        <charset val="204"/>
      </rPr>
      <t>п. Тигей</t>
    </r>
    <r>
      <rPr>
        <sz val="13"/>
        <rFont val="Times New Roman"/>
        <family val="1"/>
        <charset val="204"/>
      </rPr>
      <t>: медицинская-18 чел., раздача одежды-18 чел., юридическая консультация -30 чел., психологическая консультация-10 чел. 
 В а. Шурышев, ст. Тигей, а. Баинов, п. Хоных организованы домовые хозяйства для оказания первой медицинской помощи.
1 раз в квартал проводится праздник «День малого села». В а. Шурышев, а. Баинов выезжал автомобиль-библиотека «Библиоглобус». В а. Шурышев выезжала бригада (библиотека+агитбригада СДК Райков). в а.Райков прошла акция «Чистый берег», КВН (ЗОЖ). Ежемесячно проходят антинаркотические и патриотические акции.
Проведено информирование о положении рынка труда: а. Баинов-1 чел., п. Хоных – 4 чел., п. Тигей – 1 чел. Организация профориентации граждан , профобучение в а. Баинов – 1 чел., п. Тигей – 1 чел., п. Хоных – 1 чел.</t>
    </r>
  </si>
  <si>
    <t xml:space="preserve">В Райковском с/с проведен мониторинг рынка труда.
 В п. Шурышев выделен земельный участок многодетной семье.
3.В-Биджинский сельсовет:                                                                                                                                                                                                                                               д. Салбык: бурение скважины для индивидуального водоснабжения (2 скважины)- 156 т.р.(154,4 РХ)(1,56РБ)
4. Опытненский сельсовет:
-  обустройство детской спортивной площадки - 199,9 т.р. (197,9РХ; 2 РБ)                                                                                                                                                                   В д. Заря организовано домовое хозяйство для оказания первой медицинской помощи, обустроена детская спортивная площадка и прилегающая территория СКЦ.
5.Чарковский сельсовет:
- Обустройство уличного освещения - 325,2 т.р. (321,9 РХ; 3,3 РБ)
 Безденежные мероприятия: мобильной социальной бригадой проведено юридических консультаций: а. Бейка  49, в п. Уйбат-50 
В а. Бейка организовано домовое хозяйство для оказания первой медицинской помощи.
ЦЗ населения проведен мониторинг рынка труда в п. Уйбат, а. Бейка, а. Ах-Хол.
 Информирование о положении на рынке труда: п. Уйбат- 3 чел., а. Бейка-1 чел., а. Ах-Хол – 1 чел.
 Организована профориентация граждан в целях выбора сферы деятельности, профобучения: а.Бейка – 1 чел., а. Ах-Хол – 1 чел. Оказана психологическая поддержка одному безработному в п. Уйбат.
Пробурено 6 скважин (заявлено 5 скважин)
6. Доможаковский сельсовет:
В а. Трояков, п. Кирба проведено 23 юридических консультации. Доведена  информация о положении на рынке труда: п. им. Ильича - 8 чел., п. Оросительный - 1 чел. Организована профориентация граждан в п. им. Ильича - 3 чел.
7. Весенненский сельсовет:                                                                                                                                                                                                                                                        в д. Камызяк мобильной социальной бригадой поведено 14 юридических консультации                                                                                                          </t>
  </si>
  <si>
    <t xml:space="preserve">1.Государственная аккредитация (госпошлина 75,0 (РБ)                                                                                                                                                                                                                                                                                        2.Участие школьников во всероссийских, межрегиональных олимпиадах, научно-практических конференциях, спортивных соревнованиях - 73,2 (РБ) (поездка в г. Красноярск спортсменов МБОУ "Доможаковская СОШ" транспортные расходы - 22,0 т.р., поездка в г.Щелково на соревнования по мини-футболу (суточные-1,1 т.р., транспортные расходы -38,1 т.р., питание -12,0)                                                                                                                                                                                                                                                                                                                                                                                  3.Оплата труда руководителям спортивных секций -399,8 т.р., из них: 39,3(РБ) ; 360,5 (РХ)                                                                                                                                                                                                                                                                                                         4.Ремонт кровли спортивного зала  У-Абаканская СОШ (корпус 2) - 118,6(РБ)                                                                                                                                                                             5. Спортивное оборудование и спортивный инвентарь для спорт. залов 105,7т.р. в т.ч. 5,7(РБ); 100 (РХ)                                                                                                                                                                                                                                                                                                          6.Разработка ПСД и экспертизы сметы на  капитальный ремонт спортивных залов Московская СОШ (РБ) - 52,0 т.р.; У-Абаканская СОШ (РБ)- 8,0 т.р.                                                                                                                                                                                    7. Противопожарные мероприятия: установка противопожарных дверей Чарковская СОШИ - 25,4(РБ); СОШ В-Биджинская - 50 (РБ); Установка АУПС (РБ) : СКШИ - 40,0; У-Абаканская СОШ - 208,1; В-Биджинская СОШ - 50,0; Опытненская СОШ - 80; Райковская СОШ - 75; ДДТ -67,93 т.руб. (МБ)                                                                                                                                                                        8.Проверка качества огнезащитной обработки деревянных конструкций - 43(РБ), из них: Красноозерная ООШ - 6,0; У-Ташебинская НОШ - 3,0;У-Абаканская СОШ - 15,0; В-Биджинская СОШ - 4,0;Росток - 5,6; Сапоговская СОШ - 3; ДДТ - 5,0; СКШИ - 1,4                                                                                                                                                                                  9. Обработка кровли огнезащитным составом 49,6 (РБ): Усть-Абаканская СКШИ - 39,1;У-Абаканская СОШ - 8,4  Чарковская СОШ - 2,1                                                                                                                                                                                                                                       10. Приобретение огнетушителей 70,6(РБ) в т.ч.:Чарковская СОШИ - 19,6; Красноозерная ООШ- 4,9; У-Ташебинская НОШ -3,1; У-Бюрская СОШ-11,4;У-Абаканская СОШ - 6,5; В-Биджинская СОШ - 1,7; Весенненская СОШ - 3,0; Доможаковская СОШ - 7,8; Райковская СОШ  - 1,2; У-Бюрская СОШ - 8,3 ; СКШИ - 3,2.                                                                                                                                                                                  11.Устройство приточно-вытяжной вентиляции в пищеблоке У-Бюрская СОШ - 37,5т.р. (РБ)                                                                                                                                        12. Установка тревожной кнопки Ташебинская НОШ - 0,55 т.руб. (РБ)                                                                                                                                                                                  13. Обучение и аттестация кочегаров 26,7 т.р. (Весенненская СОШ, Райковская СОШ, Сапоговская СОШ, Ташебинская НОШ, Чарковская СОШИ)                                                                                                                                                                                                                                                                                                                                                                                                                                                                                                                                                      </t>
  </si>
  <si>
    <t xml:space="preserve">1. Подготовка Мемориала к празднованию 9 Мая -40 т.р., в т.ч. (баннеры, вывеска,  рамки для герба -14,8; изготовление путеводителя по мемориалу -25,2)
2. Обеспечение деятельности подведомственного учреждения-265,5 т.р. в т.ч.(з/плата 167,8; начисления на з/пл. 17,8; усл.связи 4,5; пеня -1; ремонт мемориала-25;  противоклещевая обработка -5,6; охрана вечного огня -12; повышение квалификации -3; стройматериалы для мемориала -10,9; рассада - 5; хоз. материалы -4,7; холодная вода 4,5, земля 3,7)                                                                            
3.Подготовка к проведению праздничных мероприятий, посвященных Дню Победы-299,9 т.р. (подарки ветеранам -63; баннеры - 36,9; праздничный Салют -200)                                                                                                                                                                                                                                                                                                              4. Изготовление георгиевской ленты - 45 </t>
  </si>
  <si>
    <t xml:space="preserve">1. Подготовка и организация 6 экскурсий  по объектам культурно-исторического наследия Усть - Абаканского района                                                                                                                                                                                                                                                   2. Изготовлены буклеты и календари "Музей Салбык"                                                                                                                                                                                                    3.Акарицидная обработка территории музея "Древние курганы Салбыкской степи" - 15 т.р. (противоклещевая обработка)                                                                                                                                                                                                       4. Участие Усть – Абаканского района  в Международных выставках-ярмарках: «Интурмаркет» г. Москва, "Енисей" в г. Красноярске, "Путешествие и туризм"  в г. Новосибирске.                                                                                           </t>
  </si>
  <si>
    <t xml:space="preserve">1. Оказание поддержки Усть-Абаканскому обществу инвалидов для осуществления их уставной деятельности -272,2 т.р., из них: 3/плата-184,2 т.р.; подоходный налог-26,5 т.р.; отчисления от ФОТ- 61,5 т.р.                                                                                                                                                                             2. Республиканская спартакиада  по легкой атлетике-1,8                                                                                                                                                                                                             3. Районные соревнования по настольному теннису-0,8                                                                                                                                                                                                4.Районный шахматно-шашечный турнир.                                                                                                                                                                                                                                     5. Паросибириада СФО                                                                                                                                                                                                                                                    6.Оказание информационных услуг инвалидам, из них: изготовление фотографий для оформления альбомов -  4,7;  подписка на газету "Русский инвалид" - 0,3                                                                                                                                                                                                                                  7.Соревнования по легкой атлетике -0,4                                                                                                                                                                                                                                                                                                                                                                                           </t>
  </si>
  <si>
    <t xml:space="preserve">1.Оказание поддержки Усть-Абаканскому районному обществу ветеранов для осуществления их уставной деятельности-283,1  в т.ч .(з/плата -210,4; отчисления от ФОТ - 62;  услуги сбербанка-1,7; услуги связи- 8,1; канц.товары -0,9);                                                                                                                                                                                   2.Оздоровление и реабилитация ветеранов ВОВ, труда, пенсионеров - 335 (оздоровлено -26 человек);                                                                                                     3.Участие в республиканском турнире по футболу;                                                                                                                                                                                                                      4. Районный шахматный турнир;                                                                                                                                                                                                                                                     5. Всероссийский конкурс "Растим патриотов России"-0,6; Клуб "Сударушка" -0,6;  "Юбилей-начало жизни"- 3,1; литератур.гостинная -0,6                                                                                                                                                                                            6. Цикл мероприятий, посвященных Дню Победы- 5                                                                                                                                                                                                                                                                                    </t>
  </si>
  <si>
    <t>1.Субсидии на выполнения муниципального задания: из средств  -  862,9 т.р.(РБ), в т.ч. из средств МБ- оплата труда 657,376 т.р., коммунальные услуги - 40,59 т.руб., услуги по сод.имущества- т.руб., прочие услуги -  65,282 т.руб., прочие расходы - 0,107 т.руб., приобретение основных средств 27,5 т.руб., приобретение мат.запасов - 72,0 т.руб.                                                                                                                                             2.Приобретение материалов для открытия пришкольного лагеря (разовая посуда, бутылированная вода) - 44,9 т.руб. (РБ)                                                                                                                                                                                                 3.Организация временного трудоустройства несовершеннолетних 451,5 т .руб., оплата труда наставника - 32,3 т.руб. (РБ)                                                                                                                                                                                                                 4.Организация деятельности работы "Трудового отряда СУЭК" - 83,3 т.руб. (12,78 т.руб. изготовление баннера, буклетов, значков, труд.книжек; 8,0 т.руб. памятные сувениры; 62,53 т.руб. хоз. товары, инвентарь, ГСМ)</t>
  </si>
  <si>
    <t xml:space="preserve">1. Месячник по профилактике асоциального поведения несовершеннолетних -1,4 т.р.                                                                                                                                            2. Туристический марафон                                                                                                                                                                                                                               3.Выпуск информационно-наглядных материалов по профилактике правонарушений среди молодежи и несовершеннолетних -3,0 т.р.                                                                                                                                                       4.Выполнено уничтожение дикорастущей конопли в с.Усть-Бюр на площади 0.67 га -10,5(БП)                                                                                                                                                                                                                        Выполнены мероприятия антинаркотической направленности, не требующие финансирования:
- методом раннего выявления ПАВ специалистами  МУЗ «Усть-Абаканская РБ» протестировано за 9 месяцев 1476 человек, употребляющих нет.
 Проведено 42  мероприятия    профилактической  антинаркотической  направленности, направленных на пропаганду здорового образа жизни среди детей и подростков и молодёжи, их посетили 944 человека.
За летний период библиотеками Усть-Абаканской ЦБС для детей  было проведено 318 мероприятий, присутствовало 8743 ребят, в том числе 140 детей находящихся в трудной жизненной ситуации.
Молодежным ресурсным центром, Молодежной общественной организацией «САМУР» совместно с центром медицинской профилактики РХ  в системе проводятся профилактические мероприятия, направленные на формирование позитивных жизненных ценностей:
- Семинар «Креативные направления по формированию здорового образа жизни у жителей Республики Хакасия».
- МОО «САМУР» был выигран грант по пропаганде здорового образа жизни  «Жить здорово».
- Участие в Республиканском мероприятии в рамках «Дня здоровья».
- Обмен опытом работы с территориями, а так же с центром мед. профилактики РХ.
26 июня прошла районная антинаркотическая акция «Молодежь против наркотиков» в акции приняло участие 10 человек.
</t>
  </si>
  <si>
    <t>Проведены  30.03.2015,29.06.15,28.09.2015 заседание МВКПП.</t>
  </si>
  <si>
    <t xml:space="preserve">1. Проведено 3 заседания МВКПП,  рассмотрены вопросы согласно плана работы комиссии.                                                  
2. Проводится ежеквартальный мониторинг досуга населения. 
</t>
  </si>
  <si>
    <t>1.Консультации по открытию малого бизнеса, субсидирование затрат на приобретения оборудования, субсидирование затрат при лизинге.                                                                                                                                                                                                                   2.Районный конкурс "Предприниматель 2014 года" -56,0 (ценные подарки, цветы)</t>
  </si>
  <si>
    <t xml:space="preserve">1.Оказание социальной поддержки по обеспечению питанием детей предшкольного возраста и обучающихся 1–4 классов. Школьное питание (РХ)- 1400  тыс.руб. (1777 чел.)  Питание дотационное (РБ) -470,7 тыс.руб. (1777 чел.)                                                                                                                                                                                                          2. Бесплатное питание (РБ)-111,5 тыс.руб. (190 чел.)                                                                                                                                                                                        </t>
  </si>
  <si>
    <r>
      <t>1.Установка видеонаблюдения в  д/с "Солнышко" - 100,2(РБ), д/с "Ромашка" -125,9 (РБ)                                                                                                                                                                                                                                                                                                      2.Лицензирование д./с Радуга -0,75 т.руб. (РБ)                                                                                                                                                                                                                                                                                                        3.Приобретение оборудования, материальных запасов, установку системы видеонаблюдения, программное обеспечение для д./с «Радуга» р.п. У-Абакан -3500,5(РБ) в т.ч. (приобретение орг.техники- 216,8 т.руб., учебно-методическое пособие- 194,3 т.руб., оборудование для пищеблока- 352,1 т.руб., учебно-наглядное пособие- 1542,4 т.руб., мягкий инвентарь - 1194,9 т.руб.)                                                                                                                                                                                                                                                                                                                                                                       4.Компенсация части родительской платы за присмотр и уход за ребенком в образовательных организациях-5540,2 (РХ) (1505 воспитанников)                                                                                                                                                                                                                                                                                                                            5.Проведение тех.инвентаризации и изготовление тех.паспорта д./с Радуга - 30,0(РБ)                                                                                                                                                                                                                                                                                                                                                                   6.Противопожарные мероприятия- 145,9, в (Вариантов нет) противопожарных дверей (д./с Рябинушка -20,0(РБ); д/с Радуга 27(РБ)) Ремонт системы АУПС д/с Родничок - 19,5(РБ); Испытание пожарных лестниц, кранов-23,2 (РБ); Проверка качества огнезащитной обработки кровли - 31,4 (РБ); Знаки, журналы - 8,2 (РБ); Огнетушители, пожарные рукава - 16,7 (РБ)                                                                                                                                                                                                                                                                                                                                         7.Субсидии на выполнения муниципального задани</t>
    </r>
    <r>
      <rPr>
        <b/>
        <sz val="12"/>
        <rFont val="Times New Roman"/>
        <family val="1"/>
        <charset val="204"/>
      </rPr>
      <t>я -68700,7 т.р.:</t>
    </r>
    <r>
      <rPr>
        <sz val="12"/>
        <rFont val="Times New Roman"/>
        <family val="1"/>
        <charset val="204"/>
      </rPr>
      <t xml:space="preserve">                                                                                                                                                                                                                                                                                         </t>
    </r>
    <r>
      <rPr>
        <b/>
        <sz val="12"/>
        <rFont val="Times New Roman"/>
        <family val="1"/>
        <charset val="204"/>
      </rPr>
      <t>-средства РБ- 17081,6 т.р.</t>
    </r>
    <r>
      <rPr>
        <sz val="12"/>
        <rFont val="Times New Roman"/>
        <family val="1"/>
        <charset val="204"/>
      </rPr>
      <t xml:space="preserve">, из них: оплата труда11641 т.р., услуги связи 155,6 т.р., транспортные услуги 121,1 т.р., коммунальные услуги 3386,6 т.р., услуги по сод. имущества 607,3 т.р., прочие услуги 756,8 т.р., прочие расходы 216 т.р.,  приобретение мат.запасов 179,8 т.р., приобретение основных средств 17,4.                                                                                                                                                                                                                                                                                                                            </t>
    </r>
    <r>
      <rPr>
        <b/>
        <sz val="12"/>
        <rFont val="Times New Roman"/>
        <family val="1"/>
        <charset val="204"/>
      </rPr>
      <t>-средства Р</t>
    </r>
    <r>
      <rPr>
        <sz val="12"/>
        <rFont val="Times New Roman"/>
        <family val="1"/>
        <charset val="204"/>
      </rPr>
      <t>Х -</t>
    </r>
    <r>
      <rPr>
        <b/>
        <sz val="12"/>
        <rFont val="Times New Roman"/>
        <family val="1"/>
        <charset val="204"/>
      </rPr>
      <t>51619 т.р</t>
    </r>
    <r>
      <rPr>
        <sz val="12"/>
        <rFont val="Times New Roman"/>
        <family val="1"/>
        <charset val="204"/>
      </rPr>
      <t xml:space="preserve">., из них: на оплату труда 51547,3 т.р., услуги связи 71,7т.р.                                                                                                                                                              8.Выполнение проектно-изыскательных работ и проведение экспертиза ПСД на строительство д./сада- в с. Зеленое -369,4(РБ)                                                                                                                                                                                                        9. Установка тревожной кнопки д./с "Рябинушка" -0,6 (РБ)                                                                                                                                                                               10.Капитальный ремонт для открытия дополнительных мест (20 мест) д/с Родничок - 22,9 (РБ) 2265,1 (РХ).                                                                                                                                                                                                                            11. Капитальный ремонт для открытия дополнительных мест (50 мест)  д/с Рябинушка- 17,6 (РБ) 1738,6 (РХ)                                                                                                          12. Приобретение оборудования, твердого и мягкого инвентаря для открытия дополнительных групп: д/с Родничок - 6,0(РБ);573,3(РХ); д/с «Рябинушка» -15,0(РБ), 1228,8 (РХ)                                                                                                                                                                                                                                                                                                                     </t>
    </r>
  </si>
  <si>
    <r>
      <rPr>
        <b/>
        <sz val="12"/>
        <rFont val="Times New Roman"/>
        <family val="1"/>
        <charset val="204"/>
      </rPr>
      <t>1</t>
    </r>
    <r>
      <rPr>
        <sz val="12"/>
        <rFont val="Times New Roman"/>
        <family val="1"/>
        <charset val="204"/>
      </rPr>
      <t xml:space="preserve">4.Ремонт системы водоснабжения У-Абаканская СОШ (корпус 1) - 20,4 т.р.(РБ)                                                                                                                                                                                                                                                                                                     15.Ремонт котла Весенненская СОШ- 48 т.р. (РБ)                                                                                                                                                                                                                                                                                                                          16.Субсидии на выполнение муниципального задания в образовательных организациях:284409,6 тыс. руб.                                                                                                                                        </t>
    </r>
    <r>
      <rPr>
        <b/>
        <sz val="12"/>
        <rFont val="Times New Roman"/>
        <family val="1"/>
        <charset val="204"/>
      </rPr>
      <t>из средств РБ-42529,3 т.р</t>
    </r>
    <r>
      <rPr>
        <sz val="12"/>
        <rFont val="Times New Roman"/>
        <family val="1"/>
        <charset val="204"/>
      </rPr>
      <t xml:space="preserve">., в т.ч: оплата труда 5522,9 т.р., услуги связи 223,5 т.р., транспортные услуги1991,1 т.р., коммунальные услуги 23035,8 т.р., услуги по содержанию имущества 3724,1 т.р., прочие услуги 2945,0 т.р., прочие расходы 579,4 т.р., приобретение основных средств 36,7 т.р., приобретение материальных запасов 4499,3 т.р.    </t>
    </r>
    <r>
      <rPr>
        <b/>
        <sz val="12"/>
        <rFont val="Times New Roman"/>
        <family val="1"/>
        <charset val="204"/>
      </rPr>
      <t>Из средств РХ</t>
    </r>
    <r>
      <rPr>
        <sz val="12"/>
        <rFont val="Times New Roman"/>
        <family val="1"/>
        <charset val="204"/>
      </rPr>
      <t>-</t>
    </r>
    <r>
      <rPr>
        <b/>
        <sz val="12"/>
        <rFont val="Times New Roman"/>
        <family val="1"/>
        <charset val="204"/>
      </rPr>
      <t xml:space="preserve">241880,3 </t>
    </r>
    <r>
      <rPr>
        <sz val="12"/>
        <rFont val="Times New Roman"/>
        <family val="1"/>
        <charset val="204"/>
      </rPr>
      <t>т.р., в т.ч.: оплата труда 238849,1 т.р., услуги связи 608,4 т.р., прочие услуги 352 т.р., прочие расходы 3,5 т.руб., приобретение материальных запасов 1301,8 т.р.; приобретение основных средств 765,5                                                                                                                                                                                                                                                                                                17.Субсидии на выполнение муниципального задания в организациях предоставляющих дополнительное образование детям:</t>
    </r>
    <r>
      <rPr>
        <b/>
        <sz val="12"/>
        <rFont val="Times New Roman"/>
        <family val="1"/>
        <charset val="204"/>
      </rPr>
      <t xml:space="preserve"> из средств РБ - 7989,4 т.р</t>
    </r>
    <r>
      <rPr>
        <sz val="12"/>
        <rFont val="Times New Roman"/>
        <family val="1"/>
        <charset val="204"/>
      </rPr>
      <t xml:space="preserve">., в т.ч: оплата труда 6922,4т.р.,  услуги связи 17 т.р.,  коммунальные услуги 916,4 т.р., услуги по сод.имущества 13,9 т.р., прочие услуги 35,4т.р., прочие расходы 68,7 т.р., приобретение материальных запасов 15,6 т.р.                                                                                                                                                                                  18.Оборудование школьных автобусов цифровыми тахографами Опытненская СОШ, Райковская СОШ, Расцветская СОШ, Управление образования - 204,8(РБ)                                                                                                                                                                                                                                                                     19.Материальные запасы для противопожарной безопасности В-Биджинская СОШ - 1,7; Росток - 4,2;У-Бюрская СОШ - 2.                                                                                                                                                                                                     20. Установка систем видеонаблюдения Ташебинская НОШ - 50,0(РБ).                                                                                                                                                           21.Капитальный ремонт кровли: У-Абаканская СОШ (корпус1) -7,6 (РБ); У-Бюрская СОШ - 1440,0 (РБ)                                                                                                                      22.Капитальный ремонт туалетов Усть-Бюрская СОШ - 0,3 (РБ); 27,4 (РХ)                                                                                                                                                                23.Капитальный ремонт теплотрассы Райковская СОШ - 0,135(РБ)                                                                                                                                                                            24.Ремонт системы водоснабжения (РБ): Опытненская СОШ - 213,6; У-Абаканская СОШ (корпус 2) -20,4                                                                                                            25.Разработка ПСД и экспертизы сметы на  капитальный ремонт здания Усть-Бюрская СОШСП ДС Ёлочка-163 (РБ)                                                                                     26.Приобретение оборудования, твердого и мягкого инвентаря для открытия дополнительных групп в структурных подразделениях дошкольного образования:Ташебинская НОШ 6,0(РБ); 594(ФБ);  Солнечная СОШ (Курганная НОШ)-3,0(РБ); 260 (ФБ); Чапаевская ООШ-19,8 (РБ)                                                                                                                                  27.Капитальный ремонт  помещений структурных подразделений дошкольного образования с целью открытия                                                                                                                                                                                                                                                                                                                                                                                                                                                                                                                                                                                                                                                                                                                                                                        </t>
    </r>
  </si>
  <si>
    <t xml:space="preserve">1.Формирование базы данных несовершеннолетних, состоящих на профилактическом учете в комиссии по ДН и ЗП -192,3 т.р.                                                                                                                                                                                                                       2.Проведение досуговых мероприятий для несовершеннолетних 36 чел. "группа риска" -25 т.р.                                                                                                                                                              3.Проведен 21 межведомственный рейд в 21 населенном пункте, проверено 180 неблагополучных семей имеющих 332 несовершеннолетних  детей- 7 т.р. (ГСМ, бумага)                                                                                                                                                                                                                            4.Проведение ежегодной межведомственной операции «Подросток» - 8 т.р.                                                                                                                                                                5.Трудоустройство в летний период несовершеннолетних состоящих на профилактическом учете в возрасте от 14 до 18 лет -30(БП).                                                                                                                                                                                               6.Оказание материальной помощи детям, проживающих в неблагополучных семьях (одежда, обувь и др.)-27                                                                                                                                                                                                                </t>
  </si>
  <si>
    <r>
      <t xml:space="preserve">1.Утилизировано биологических отходов и трупов павших животных общим весом - 23,8 тонны  </t>
    </r>
    <r>
      <rPr>
        <sz val="12"/>
        <color rgb="FFFF0000"/>
        <rFont val="Times New Roman"/>
        <family val="1"/>
        <charset val="204"/>
      </rPr>
      <t xml:space="preserve">  </t>
    </r>
    <r>
      <rPr>
        <sz val="12"/>
        <color theme="1"/>
        <rFont val="Times New Roman"/>
        <family val="1"/>
        <charset val="204"/>
      </rPr>
      <t xml:space="preserve">                                                                                                                                                      2.Содержание объекта «Биотермическая яма» (заработная плата согласно договора) -98,2                                                                                                                               </t>
    </r>
  </si>
  <si>
    <t xml:space="preserve">1.Осуществление контроля за выполнением мероприятий  Плана противодействия коррупционным проявлениям на 2014-2015 год                                                                                                                                                                                                                2.Проводится мониторинг соответствия законодательству нормативных  актов администрации района – проверено 8 НПА                                                                                                                                                3.На постоянной основе в районной газете «Усть-Абакакнские известия» размещаются материалы о деятельности администрации района и её структурных подразделений                                                                                                                                                                                                                                                    4.При приеме на муниципальную службу в отношении одного сотрудника проводилась проверка достоверности представленных сведений о доходах.                                                                                                    5.Проведено 3 кустовых семинаров для Глав поселений и депутатов представительных органов поселений                                                                                                                                                                          6.Пополнение банка данных путем приема резюме от соискателей на замещении е должностей муниципальной службы. В отчетном периоде принято 6 резюме.                                                                                                                                                                                                                                                                            7.Сформирован сводный кадровый резерв. </t>
  </si>
  <si>
    <r>
      <t xml:space="preserve">1. Установка модульных котельных - 5779,8 т.р., в т.ч. (РФ-4506,9; РБ- 1272,9) из них: Автоматизированная блочно-модульная котельная в д./саду "Аленушка" Красноозерной СОШ-(РФ 1727,7 т.р.; РБ -2,9);  установка модульной котельной в Чапаевской ООШ - (РБ - 1264,2); Усть-Бюрская СОШ - 2785 (РФ-2779,2; РБ-5,8)                                                                                                                                                                                                    2. Применение на объектах уличного освещения энергосберегающих технологий - </t>
    </r>
    <r>
      <rPr>
        <b/>
        <sz val="12"/>
        <rFont val="Times New Roman"/>
        <family val="1"/>
        <charset val="204"/>
      </rPr>
      <t>1613,4 т.р., в т.ч: (ФБ-1596; РБ -17,4)</t>
    </r>
    <r>
      <rPr>
        <sz val="12"/>
        <rFont val="Times New Roman"/>
        <family val="1"/>
        <charset val="204"/>
      </rPr>
      <t xml:space="preserve"> из них:   Опытненский с/с( РБ-4,5; ФБ-442); Чарковский с/с (РБ -1,2; ФБ-117,6); Весенненский с/с (РБ -1,97; ФБ -194); Доможаковский с/с (РБ - 2; ФБ - 194,6); Райковский с/с (РБ -1,2; ФБ - 114,5); Московский с/с (РБ-4,8; РФ - 467,6); Сапоговский с/с (РФ-65,7; РБ -1,8)                                                                                                                                                                                                                                                                                                       3.Модернизация насосного оборудования с целью экономии энергоресурсов - </t>
    </r>
    <r>
      <rPr>
        <b/>
        <sz val="12"/>
        <rFont val="Times New Roman"/>
        <family val="1"/>
        <charset val="204"/>
      </rPr>
      <t>1979,8 т.р. (ФБ-1940,4; РБ -39,39</t>
    </r>
    <r>
      <rPr>
        <sz val="12"/>
        <rFont val="Times New Roman"/>
        <family val="1"/>
        <charset val="204"/>
      </rPr>
      <t xml:space="preserve">) из них:  с.Зеленое  Котельная Школьная (ФБ -268,3; РБ- 5,4); с.Зеленое  Котельная Центральная (ФБ -276,4; РБ- 5,6);  п.Расцвет котельная (ФБ -319,4; РБ- 6,48);  п.Тепличный котельная  (ФБ -188,2; РБ- 3,8);  КНС п. Расцвет (ФБ -90,6; РБ- 1,6); р.п.Усть-Абакан, котельная Микроквартала (ФБ -241,1; РБ- 4,89); с. Вершино-Биджа, котельная (ФБ -222,56; РБ- 4,5); аал Чарков, котельная (ФБ -222,561; РБ- 4,5); аал Доможаков, котельная  (ФБ -111,3; РБ- 2,3)                                                                                                                                        4.Модернизация тепловых сетей, обеспечивающая теплоснабжение: п.Рассвет (ул.Школьная до ДК  30 м.)- 130,9 из них: (РФ-129,6; БП -1,3)   
</t>
    </r>
  </si>
  <si>
    <t xml:space="preserve">1.Проведение консультаций 27 молодым семьям по оформлению документов для участия в подпрограмме.                                                                                                                                                2. Выплачена  субсидия   молодой семье получившей свидетельство в 2014г.        </t>
  </si>
  <si>
    <t xml:space="preserve">1.Формируется заявка в Министерство строительства и ЖКХ РХ для участия в отборе муниципальных районов и городских округов РХ для предоставления в 2015 году субсидий на реализацию государственной программы  РХ «Комплексная программа модернизации реформирования жилищно-коммунального хозяйства»                                                                                                                                                                                                                                                                           2.Модернизация оборудования котельной п. Расцвет -332,4 в т.ч.(ФБ-330;РБ -2,4)                                                                                                                                            3.Модернизация оборудования котельной п. Тепличный -113,0  в т.ч.(ФБ-112; РБ-1)                                                                                                                                                      4.Модернизация тягодутьевого оборудования котельной Микроквартала-277,4 в т.ч. (ФБ-243,0; БП-32,4; РБ-2)  5.Капитальный ремонт котельного оборудования котельных с.Зелёное -52,7 (РБ)                                                                                                                                                                                                                                                     6.Капитальный ремонт насосного и котельного оборудования В-Биджа - 160 (РБ)                                                                                                                                      7.Модернизация насосного оборудования водоскважины с защитой (аал Чарков) - 89,4 (РБ)  </t>
  </si>
  <si>
    <t xml:space="preserve">1.Расцветовский с/с -227,2 т.р., из них: обустройство пешеходного перехода -52,2; ремонт асфальтобетонного покрытия п.Расцвет - 175                                                                                                                                                                                                                                                                                                                                                                                                                                                                                                                                                                                                                  2. Солнечный с/с -242,1     т.р., из них: строительство тротуара с.Красноозёрное ул.Школьная - 95,2; приобретение дорожных знаков -87,1; установка дорожных знаков и указателей - 31,3; дорожная разметка -9,2; краска для дорожной разметки -19,3.                                                                                                                                                                                                                                                                                                                                          3. Сапоговский с/с- 59,9 т.р., из них:установка дорожных знаков  - 9,1; грейдирование дорог -50,8                                                                                                                                                                                                                                                                                                                                                                                                   4.  Райковский с/с -315,4 т.р. из них: проект организации ДД, - 68,3; грейдирование дорог -200; установка дорожных знаков 39,6; краска 5,8; ГСМ - 1,7                                                                                                                                                                                                                                                                                                                                                                                                                                                                                                                                                                                                                                                                                                                                                                                                           5. с.В-Биджа- 387,0 т.р., из них:установка недостающих дорожных знаков, дорожная разметка  - 179,9;  отсыпка дороги ул. Советская, 116,8;  ул 30 лет Победы 90,3                                                                                                                                                                                                                                                                                                                                                                                                                                                         6. Усть-Абаканский п/с - 1146,5  дорожное покрытие  п.Усть-Абакан ул. Орлова -746,8; ремонт дороги ул.Карла-Маркса-399,9 т.р.                                                                                                                                                                                                                                                                                                                                                                                                                     7.Опытненский с/с - 538 т.р., из них: ремонт асфальтного покрытия с.Опытное (улиц: Мичурина, Пантелеева, Садовая, Хакасская, Гагарина) - 431,9; дорожные знаки-48,1 , разметка; 8- услуги автогрейдера, грейдирование дорог -50,0                                                                                                                                                                                                                     8.Усть-Бюрский с/с-347,2 т.р., из них: капитальный ремонт дорог  (10 км.) улицы с.Усть-Бюр - 165 т.р.; ремонт дороги ул.Трактовая- 29,7; горизонтальная разметка дорог -68,1; установка дорожных знаков - 68,4; ПСД -16 т.р.                                                                                                                                                                                                            9. Калининский с/с- 1182,2 т.р. в т.ч.: выполнение работ по восстановлению изношенных верхних слоев асфальтобетонных покрытий на отдельных участках автомобильных дорог  ул.Советская, д.Чапаево ул. Мира.                                                                                                                                                                                            10. Московский с/с- 237,6 т.р., из них: ремонтное профилирование дорожного покрытия- 138,4 т.р. (с.Московское, а.Мохов-95,0; д.Ковыльная -40),  нанесение разметки ул. Советская -99,2                                                                                                                                                                                   11. Чарковского с/с- -97 т.р., из них: паспортизация дорог населенных пунктов -34,4;  Инвентаризация, паспортизация дорог Чарковский с/с - 62,6;                                                                                                                                                                                      </t>
  </si>
  <si>
    <t xml:space="preserve">12. Весенненский с/с - 236,2 т. р, из них: установка дорожных знаков ул.Мира - 136,4; ремонт автомобильной дороги с исправлением профиля   гравийных  оснований с добавлением новых материалов 99,8                         13.Доможаковский с/с :2340,7 т.р. из них: асфальтирование дороги в аале Трояков 1 км. ул. Троякова-2055,0(РХ)                                             грейдирование дорог -199,9; дорожные знаки 46,7; текущий ремонт -21;  эмаль 8,14                                                                                                                                                                           14. Установка дорожных знаков 225,4т.р., из них: (дороги Чарки-Уйбат -71,4; Заря -71,4; Ильича -82,6)                                                                                                             15.Ремонтное профилирование и планировка площадей -932 т.р., из них: ремонт  и обслуживание дорог Аглахтай-249,2; дорога с.Московское- д.Ковыльная -99,9;   дорога к музею "Барсучий Лог"-252,9; с.В-Биджа-д.Салбык-330                                                                                                                                                                                                                                                                                                                                                                                                                                                                                                                                                                                                                                                                      </t>
  </si>
  <si>
    <t xml:space="preserve">Содержание, капитальный ремонт и строительство дорог общего пользования местного значения на территории сельпоссоветов:                                                                                                                                                                             1.Расцветовский с/с -673,0 т.р.                                                                                                                                                                                                                                                                                                                                                                                                                                                                                                                                                                                                     2. Солнечный с/с -320,3 т.р.                                                                                                                                                                                                                                                                                                                              3. Сапоговский с/с- 423,4 т.р.                                                                                                                                                                                                                                                                                                                                                                                           4.  Райковский с/с -430,2 т.р.                                                                                                                                                                                                                                                                                                                                                                                                                                                                                                                                                                                                                                                                                                                                                                                                 5. с.В-Биджа с/с- 365,4 т.р.                                                                                                                                                                                                                                                                                                                                                                                                                                           6. Усть-Абаканский п/с - 1063,7 т.р.                                                                                                                                                                                                                                                                                                                                                                             7.Опытненский с/с - 610,8 т.р.                                                                                                                                                               8.Усть-Бюрский с/с - 358,1 т.р.                                                                                                                                                                                                           9. Калининский с/с- 1182,2 т.р.                                                                                                                                                                                             10. Московский с/с- 265,8 т.р.                                                                                                                                                                               11. Чарковского с/с- -263,6 т.р.                                                                                                                                                                               12. Весенненский с/с - 268,4 т. р.                                                                                                                                                                                                                            13.Доможаковский с/с : 2321,2 т.р. из них: асфальтирование дороги в аале Трояков 1 км. ул. Троякова-2055,0(РХ)                                                                                                                                                                                                                        14. Установка дорожных знаков 225,4т.р., из них: (дороги Чарки-Уйбат -71,4; Заря -71,4; Ильича -82,6)                                                                                                             15.Ремонтное профилирование и планировка площадей -932 т.р., из них: ремонт  и обслуживание дорог Аглахтай-249,2; дорога с.Московское- д.Ковыльная -99,9;   дорога к музею "Барсучий Лог"-252,9; с.В-Биджа-д.Салбык-330                                                                                                                                                                                                                                                                                                                                                                                                                                                                                                                                                                                                                                                                                    </t>
  </si>
</sst>
</file>

<file path=xl/styles.xml><?xml version="1.0" encoding="utf-8"?>
<styleSheet xmlns="http://schemas.openxmlformats.org/spreadsheetml/2006/main">
  <numFmts count="1">
    <numFmt numFmtId="164" formatCode="0.0"/>
  </numFmts>
  <fonts count="17">
    <font>
      <sz val="11"/>
      <color theme="1"/>
      <name val="Calibri"/>
      <family val="2"/>
      <charset val="204"/>
      <scheme val="minor"/>
    </font>
    <font>
      <sz val="11"/>
      <color theme="1"/>
      <name val="Calibri"/>
      <family val="2"/>
      <charset val="204"/>
      <scheme val="minor"/>
    </font>
    <font>
      <b/>
      <sz val="13"/>
      <color theme="1"/>
      <name val="Times New Roman"/>
      <family val="1"/>
      <charset val="204"/>
    </font>
    <font>
      <sz val="13"/>
      <color theme="1"/>
      <name val="Times New Roman"/>
      <family val="1"/>
      <charset val="204"/>
    </font>
    <font>
      <sz val="13"/>
      <name val="Times New Roman"/>
      <family val="1"/>
      <charset val="204"/>
    </font>
    <font>
      <b/>
      <sz val="13"/>
      <name val="Times New Roman"/>
      <family val="1"/>
      <charset val="204"/>
    </font>
    <font>
      <sz val="13"/>
      <color indexed="8"/>
      <name val="Times New Roman"/>
      <family val="1"/>
      <charset val="204"/>
    </font>
    <font>
      <b/>
      <sz val="13"/>
      <color indexed="8"/>
      <name val="Times New Roman"/>
      <family val="1"/>
      <charset val="204"/>
    </font>
    <font>
      <b/>
      <sz val="13"/>
      <color rgb="FF000000"/>
      <name val="Times New Roman"/>
      <family val="1"/>
      <charset val="204"/>
    </font>
    <font>
      <sz val="13"/>
      <color rgb="FF000000"/>
      <name val="Times New Roman"/>
      <family val="1"/>
      <charset val="204"/>
    </font>
    <font>
      <sz val="13"/>
      <color rgb="FFFF0000"/>
      <name val="Calibri"/>
      <family val="2"/>
      <charset val="204"/>
      <scheme val="minor"/>
    </font>
    <font>
      <sz val="12"/>
      <color theme="1"/>
      <name val="Times New Roman"/>
      <family val="1"/>
      <charset val="204"/>
    </font>
    <font>
      <sz val="12"/>
      <name val="Times New Roman"/>
      <family val="1"/>
      <charset val="204"/>
    </font>
    <font>
      <b/>
      <sz val="12"/>
      <name val="Times New Roman"/>
      <family val="1"/>
      <charset val="204"/>
    </font>
    <font>
      <sz val="12"/>
      <color rgb="FFFF0000"/>
      <name val="Times New Roman"/>
      <family val="1"/>
      <charset val="204"/>
    </font>
    <font>
      <b/>
      <i/>
      <sz val="13"/>
      <name val="Times New Roman"/>
      <family val="1"/>
      <charset val="204"/>
    </font>
    <font>
      <sz val="13"/>
      <color rgb="FFFF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0" fontId="3" fillId="2" borderId="0" xfId="0" applyFont="1" applyFill="1"/>
    <xf numFmtId="0" fontId="3" fillId="2" borderId="0" xfId="0" applyFont="1" applyFill="1" applyAlignment="1">
      <alignment horizontal="center" wrapText="1"/>
    </xf>
    <xf numFmtId="164" fontId="3" fillId="2" borderId="0" xfId="0" applyNumberFormat="1" applyFont="1" applyFill="1" applyAlignment="1">
      <alignment horizontal="center" wrapText="1"/>
    </xf>
    <xf numFmtId="0" fontId="3" fillId="2" borderId="0" xfId="0" applyFont="1" applyFill="1" applyAlignment="1">
      <alignment horizontal="right" wrapText="1"/>
    </xf>
    <xf numFmtId="0" fontId="3" fillId="2" borderId="0" xfId="0" applyFont="1" applyFill="1" applyAlignment="1">
      <alignment wrapText="1"/>
    </xf>
    <xf numFmtId="49"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center"/>
    </xf>
    <xf numFmtId="1" fontId="2"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164" fontId="5" fillId="2" borderId="1" xfId="0" applyNumberFormat="1" applyFont="1" applyFill="1" applyBorder="1" applyAlignment="1">
      <alignment horizontal="center" vertical="top"/>
    </xf>
    <xf numFmtId="164" fontId="4" fillId="2" borderId="1" xfId="0" applyNumberFormat="1" applyFont="1" applyFill="1" applyBorder="1" applyAlignment="1">
      <alignment vertical="top" wrapText="1"/>
    </xf>
    <xf numFmtId="164" fontId="4" fillId="2" borderId="5" xfId="0" applyNumberFormat="1" applyFont="1" applyFill="1" applyBorder="1" applyAlignment="1">
      <alignment vertical="top" wrapText="1"/>
    </xf>
    <xf numFmtId="164" fontId="3" fillId="2" borderId="1" xfId="0" applyNumberFormat="1" applyFont="1" applyFill="1" applyBorder="1" applyAlignment="1">
      <alignment vertical="top"/>
    </xf>
    <xf numFmtId="164" fontId="3" fillId="2" borderId="1" xfId="0" applyNumberFormat="1" applyFont="1" applyFill="1" applyBorder="1" applyAlignment="1">
      <alignment vertical="top" wrapText="1"/>
    </xf>
    <xf numFmtId="49" fontId="3" fillId="2" borderId="1" xfId="0" applyNumberFormat="1" applyFont="1" applyFill="1" applyBorder="1" applyAlignment="1">
      <alignment vertical="top"/>
    </xf>
    <xf numFmtId="49" fontId="3" fillId="2" borderId="1" xfId="0" applyNumberFormat="1" applyFont="1" applyFill="1" applyBorder="1" applyAlignment="1">
      <alignment horizontal="left" vertical="top"/>
    </xf>
    <xf numFmtId="164" fontId="3" fillId="2" borderId="1" xfId="0" applyNumberFormat="1" applyFont="1" applyFill="1" applyBorder="1" applyAlignment="1">
      <alignment horizontal="left" vertical="top" wrapText="1"/>
    </xf>
    <xf numFmtId="164" fontId="3" fillId="2" borderId="2" xfId="0" applyNumberFormat="1" applyFont="1" applyFill="1" applyBorder="1" applyAlignment="1">
      <alignment horizontal="left" vertical="top" wrapText="1"/>
    </xf>
    <xf numFmtId="164" fontId="3" fillId="2" borderId="5" xfId="0" applyNumberFormat="1" applyFont="1" applyFill="1" applyBorder="1" applyAlignment="1">
      <alignment horizontal="left" vertical="top" wrapText="1"/>
    </xf>
    <xf numFmtId="164" fontId="3" fillId="2" borderId="0" xfId="0" applyNumberFormat="1" applyFont="1" applyFill="1"/>
    <xf numFmtId="164" fontId="3" fillId="2" borderId="0" xfId="0" applyNumberFormat="1" applyFont="1" applyFill="1" applyAlignment="1">
      <alignment horizontal="center"/>
    </xf>
    <xf numFmtId="49" fontId="3" fillId="2" borderId="1" xfId="0" applyNumberFormat="1" applyFont="1" applyFill="1" applyBorder="1" applyAlignment="1">
      <alignment vertical="top" wrapText="1"/>
    </xf>
    <xf numFmtId="164" fontId="4" fillId="2" borderId="1" xfId="0" applyNumberFormat="1" applyFont="1" applyFill="1" applyBorder="1" applyAlignment="1">
      <alignment horizontal="left" vertical="top"/>
    </xf>
    <xf numFmtId="164" fontId="3" fillId="2" borderId="5" xfId="0" applyNumberFormat="1" applyFont="1" applyFill="1" applyBorder="1" applyAlignment="1">
      <alignment horizontal="left" vertical="top"/>
    </xf>
    <xf numFmtId="164" fontId="4" fillId="2" borderId="5" xfId="0" applyNumberFormat="1" applyFont="1" applyFill="1" applyBorder="1" applyAlignment="1">
      <alignment horizontal="left" vertical="top"/>
    </xf>
    <xf numFmtId="0" fontId="3" fillId="2" borderId="1" xfId="0" applyFont="1" applyFill="1" applyBorder="1" applyAlignment="1">
      <alignment vertical="top"/>
    </xf>
    <xf numFmtId="0" fontId="3" fillId="2" borderId="0" xfId="0" applyNumberFormat="1" applyFont="1" applyFill="1" applyAlignment="1">
      <alignment wrapText="1"/>
    </xf>
    <xf numFmtId="164" fontId="3" fillId="2" borderId="5" xfId="0" applyNumberFormat="1" applyFont="1" applyFill="1" applyBorder="1" applyAlignment="1">
      <alignment vertical="top"/>
    </xf>
    <xf numFmtId="164" fontId="2" fillId="2" borderId="1" xfId="0" applyNumberFormat="1" applyFont="1" applyFill="1" applyBorder="1" applyAlignment="1">
      <alignment horizontal="center" vertical="top"/>
    </xf>
    <xf numFmtId="164" fontId="2" fillId="2" borderId="6" xfId="0" applyNumberFormat="1" applyFont="1" applyFill="1" applyBorder="1" applyAlignment="1">
      <alignment horizontal="center" vertical="top" wrapText="1"/>
    </xf>
    <xf numFmtId="164" fontId="3" fillId="2" borderId="6" xfId="0" applyNumberFormat="1" applyFont="1" applyFill="1" applyBorder="1" applyAlignment="1">
      <alignment vertical="top"/>
    </xf>
    <xf numFmtId="164" fontId="5" fillId="2" borderId="1" xfId="0" applyNumberFormat="1" applyFont="1" applyFill="1" applyBorder="1" applyAlignment="1">
      <alignment vertical="top" wrapText="1"/>
    </xf>
    <xf numFmtId="49" fontId="5" fillId="2" borderId="1" xfId="0" applyNumberFormat="1" applyFont="1" applyFill="1" applyBorder="1" applyAlignment="1">
      <alignment horizontal="center" vertical="top"/>
    </xf>
    <xf numFmtId="0" fontId="6" fillId="2" borderId="7" xfId="0" applyFont="1" applyFill="1" applyBorder="1" applyAlignment="1">
      <alignment vertical="top" wrapText="1"/>
    </xf>
    <xf numFmtId="164" fontId="4" fillId="2" borderId="5" xfId="0" applyNumberFormat="1" applyFont="1" applyFill="1" applyBorder="1" applyAlignment="1">
      <alignment horizontal="center" vertical="top"/>
    </xf>
    <xf numFmtId="164" fontId="4" fillId="2" borderId="0" xfId="0" applyNumberFormat="1" applyFont="1" applyFill="1" applyBorder="1" applyAlignment="1">
      <alignment horizontal="center" vertical="top"/>
    </xf>
    <xf numFmtId="49" fontId="4" fillId="2" borderId="5" xfId="0" applyNumberFormat="1" applyFont="1" applyFill="1" applyBorder="1" applyAlignment="1">
      <alignment horizontal="center" vertical="top"/>
    </xf>
    <xf numFmtId="0" fontId="6" fillId="2" borderId="2" xfId="0" applyFont="1" applyFill="1" applyBorder="1" applyAlignment="1">
      <alignment vertical="top" wrapText="1"/>
    </xf>
    <xf numFmtId="164" fontId="4" fillId="2" borderId="1" xfId="0" applyNumberFormat="1" applyFont="1" applyFill="1" applyBorder="1" applyAlignment="1">
      <alignment horizontal="center" vertical="top"/>
    </xf>
    <xf numFmtId="0" fontId="7" fillId="2" borderId="1" xfId="0" applyFont="1" applyFill="1" applyBorder="1" applyAlignment="1">
      <alignment vertical="top" wrapText="1"/>
    </xf>
    <xf numFmtId="49" fontId="2" fillId="2" borderId="1" xfId="0" applyNumberFormat="1" applyFont="1" applyFill="1" applyBorder="1" applyAlignment="1">
      <alignment horizontal="center" vertical="top"/>
    </xf>
    <xf numFmtId="164" fontId="11" fillId="2" borderId="1" xfId="0" applyNumberFormat="1" applyFont="1" applyFill="1" applyBorder="1" applyAlignment="1">
      <alignment vertical="top" wrapText="1"/>
    </xf>
    <xf numFmtId="164" fontId="7" fillId="2" borderId="2" xfId="0" applyNumberFormat="1" applyFont="1" applyFill="1" applyBorder="1" applyAlignment="1">
      <alignment vertical="top" wrapText="1"/>
    </xf>
    <xf numFmtId="164" fontId="2" fillId="2" borderId="5" xfId="0" applyNumberFormat="1" applyFont="1" applyFill="1" applyBorder="1" applyAlignment="1">
      <alignment horizontal="center" vertical="top"/>
    </xf>
    <xf numFmtId="164" fontId="2" fillId="2" borderId="0" xfId="0" applyNumberFormat="1" applyFont="1" applyFill="1" applyAlignment="1">
      <alignment horizontal="center" vertical="top"/>
    </xf>
    <xf numFmtId="0" fontId="7" fillId="2" borderId="2" xfId="0" applyFont="1" applyFill="1" applyBorder="1" applyAlignment="1">
      <alignment vertical="top" wrapText="1"/>
    </xf>
    <xf numFmtId="164" fontId="12" fillId="2" borderId="1" xfId="0" applyNumberFormat="1" applyFont="1" applyFill="1" applyBorder="1" applyAlignment="1">
      <alignment vertical="top" wrapText="1"/>
    </xf>
    <xf numFmtId="164" fontId="3" fillId="2" borderId="1" xfId="0" applyNumberFormat="1" applyFont="1" applyFill="1" applyBorder="1" applyAlignment="1">
      <alignment horizontal="center" vertical="top"/>
    </xf>
    <xf numFmtId="164" fontId="3" fillId="2" borderId="4" xfId="0" applyNumberFormat="1" applyFont="1" applyFill="1" applyBorder="1" applyAlignment="1">
      <alignment horizontal="center" vertical="top"/>
    </xf>
    <xf numFmtId="2" fontId="4" fillId="2" borderId="1" xfId="0" applyNumberFormat="1" applyFont="1" applyFill="1" applyBorder="1" applyAlignment="1">
      <alignment horizontal="center" vertical="top"/>
    </xf>
    <xf numFmtId="164" fontId="12" fillId="2" borderId="5" xfId="0" applyNumberFormat="1" applyFont="1" applyFill="1" applyBorder="1" applyAlignment="1">
      <alignment vertical="top" wrapText="1"/>
    </xf>
    <xf numFmtId="0" fontId="7" fillId="2" borderId="2" xfId="0" applyFont="1" applyFill="1" applyBorder="1" applyAlignment="1">
      <alignment horizontal="left" vertical="top" wrapText="1"/>
    </xf>
    <xf numFmtId="164" fontId="2" fillId="2" borderId="1" xfId="0" applyNumberFormat="1" applyFont="1" applyFill="1" applyBorder="1" applyAlignment="1">
      <alignment vertical="top"/>
    </xf>
    <xf numFmtId="0" fontId="4" fillId="2" borderId="5" xfId="0" applyFont="1" applyFill="1" applyBorder="1" applyAlignment="1">
      <alignment vertical="top" wrapText="1"/>
    </xf>
    <xf numFmtId="164" fontId="5" fillId="2" borderId="5" xfId="0" applyNumberFormat="1" applyFont="1" applyFill="1" applyBorder="1" applyAlignment="1">
      <alignment horizontal="center" vertical="top"/>
    </xf>
    <xf numFmtId="0" fontId="4" fillId="2" borderId="0" xfId="0" applyFont="1" applyFill="1" applyAlignment="1">
      <alignment horizontal="center" vertical="top"/>
    </xf>
    <xf numFmtId="164"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9" fillId="2" borderId="2" xfId="0" applyFont="1" applyFill="1" applyBorder="1" applyAlignment="1">
      <alignment vertical="top" wrapText="1"/>
    </xf>
    <xf numFmtId="164"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7" xfId="0" applyFont="1" applyFill="1" applyBorder="1" applyAlignment="1">
      <alignment vertical="top" wrapText="1"/>
    </xf>
    <xf numFmtId="164" fontId="3" fillId="2" borderId="5"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0" fontId="3" fillId="2" borderId="1" xfId="0" applyFont="1" applyFill="1" applyBorder="1" applyAlignment="1">
      <alignment vertical="top" wrapText="1"/>
    </xf>
    <xf numFmtId="0" fontId="3" fillId="2" borderId="1" xfId="0" applyFont="1" applyFill="1" applyBorder="1" applyAlignment="1">
      <alignment horizontal="center" vertical="center"/>
    </xf>
    <xf numFmtId="0" fontId="12" fillId="2" borderId="1" xfId="0" applyFont="1" applyFill="1" applyBorder="1" applyAlignment="1">
      <alignment vertical="top" wrapText="1"/>
    </xf>
    <xf numFmtId="49" fontId="4" fillId="2" borderId="1" xfId="0" applyNumberFormat="1" applyFont="1" applyFill="1" applyBorder="1" applyAlignment="1">
      <alignment horizontal="center" vertical="top"/>
    </xf>
    <xf numFmtId="164" fontId="3" fillId="2" borderId="0" xfId="0" applyNumberFormat="1" applyFont="1" applyFill="1" applyAlignment="1">
      <alignment horizontal="center" vertical="top"/>
    </xf>
    <xf numFmtId="164" fontId="12" fillId="2" borderId="1" xfId="0" applyNumberFormat="1" applyFont="1" applyFill="1" applyBorder="1" applyAlignment="1">
      <alignment horizontal="left" vertical="top" wrapText="1"/>
    </xf>
    <xf numFmtId="0" fontId="6" fillId="2" borderId="3" xfId="0" applyFont="1" applyFill="1" applyBorder="1" applyAlignment="1">
      <alignment vertical="top" wrapText="1"/>
    </xf>
    <xf numFmtId="1" fontId="3" fillId="2" borderId="1" xfId="0" applyNumberFormat="1" applyFont="1" applyFill="1" applyBorder="1" applyAlignment="1">
      <alignment horizontal="center" vertical="center"/>
    </xf>
    <xf numFmtId="164" fontId="11"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xf>
    <xf numFmtId="0" fontId="7" fillId="2" borderId="5" xfId="0" applyFont="1" applyFill="1" applyBorder="1" applyAlignment="1">
      <alignment vertical="top" wrapText="1"/>
    </xf>
    <xf numFmtId="164" fontId="8" fillId="2" borderId="1" xfId="0" applyNumberFormat="1" applyFont="1" applyFill="1" applyBorder="1" applyAlignment="1">
      <alignment horizontal="center" vertical="top"/>
    </xf>
    <xf numFmtId="1" fontId="2" fillId="2" borderId="1" xfId="0" applyNumberFormat="1" applyFont="1" applyFill="1" applyBorder="1" applyAlignment="1">
      <alignment horizontal="center" vertical="top"/>
    </xf>
    <xf numFmtId="0" fontId="6" fillId="2" borderId="1" xfId="0" applyFont="1" applyFill="1" applyBorder="1" applyAlignment="1">
      <alignment vertical="top" wrapText="1"/>
    </xf>
    <xf numFmtId="164" fontId="4" fillId="2" borderId="1" xfId="0" applyNumberFormat="1" applyFont="1" applyFill="1" applyBorder="1" applyAlignment="1">
      <alignment vertical="top"/>
    </xf>
    <xf numFmtId="0" fontId="4" fillId="2" borderId="1" xfId="0" applyFont="1" applyFill="1" applyBorder="1" applyAlignment="1">
      <alignment horizontal="center" vertical="top"/>
    </xf>
    <xf numFmtId="0" fontId="5" fillId="2" borderId="2" xfId="0" applyFont="1" applyFill="1" applyBorder="1" applyAlignment="1">
      <alignment vertical="top" wrapText="1"/>
    </xf>
    <xf numFmtId="164" fontId="2" fillId="2" borderId="1" xfId="0" applyNumberFormat="1" applyFont="1" applyFill="1" applyBorder="1" applyAlignment="1">
      <alignment horizontal="left" vertical="top" wrapText="1"/>
    </xf>
    <xf numFmtId="164" fontId="3" fillId="2" borderId="5" xfId="0" applyNumberFormat="1" applyFont="1" applyFill="1" applyBorder="1" applyAlignment="1">
      <alignment horizontal="center" vertical="top"/>
    </xf>
    <xf numFmtId="0" fontId="6" fillId="2" borderId="5" xfId="0" applyFont="1" applyFill="1" applyBorder="1" applyAlignment="1">
      <alignment vertical="top" wrapText="1"/>
    </xf>
    <xf numFmtId="164" fontId="3" fillId="2" borderId="5" xfId="0" applyNumberFormat="1" applyFont="1" applyFill="1" applyBorder="1" applyAlignment="1">
      <alignment vertical="top"/>
    </xf>
    <xf numFmtId="9" fontId="4" fillId="2" borderId="6" xfId="1" applyFont="1" applyFill="1" applyBorder="1" applyAlignment="1">
      <alignment horizontal="left" vertical="top" wrapText="1"/>
    </xf>
    <xf numFmtId="164" fontId="3" fillId="2" borderId="5" xfId="0" applyNumberFormat="1" applyFont="1" applyFill="1" applyBorder="1" applyAlignment="1">
      <alignment vertical="top" wrapText="1"/>
    </xf>
    <xf numFmtId="0" fontId="3" fillId="2" borderId="0" xfId="0" applyNumberFormat="1" applyFont="1" applyFill="1"/>
    <xf numFmtId="164" fontId="5" fillId="2" borderId="1" xfId="0" applyNumberFormat="1" applyFont="1" applyFill="1" applyBorder="1" applyAlignment="1">
      <alignment horizontal="center" vertical="top"/>
    </xf>
    <xf numFmtId="0" fontId="0" fillId="2" borderId="1" xfId="0" applyFill="1" applyBorder="1" applyAlignment="1">
      <alignment horizontal="center" vertical="top"/>
    </xf>
    <xf numFmtId="164" fontId="2" fillId="2" borderId="1" xfId="0" applyNumberFormat="1" applyFont="1" applyFill="1" applyBorder="1" applyAlignment="1">
      <alignment horizontal="center" vertical="top"/>
    </xf>
    <xf numFmtId="164" fontId="3" fillId="2" borderId="7" xfId="0" applyNumberFormat="1" applyFont="1" applyFill="1" applyBorder="1" applyAlignment="1">
      <alignment vertical="top"/>
    </xf>
    <xf numFmtId="0" fontId="0" fillId="2" borderId="9" xfId="0" applyFill="1" applyBorder="1" applyAlignment="1">
      <alignment vertical="top"/>
    </xf>
    <xf numFmtId="164" fontId="5" fillId="2" borderId="5" xfId="1" applyNumberFormat="1" applyFont="1" applyFill="1" applyBorder="1" applyAlignment="1">
      <alignment horizontal="center" vertical="top"/>
    </xf>
    <xf numFmtId="164" fontId="5" fillId="2" borderId="8" xfId="1" applyNumberFormat="1" applyFont="1" applyFill="1" applyBorder="1" applyAlignment="1">
      <alignment horizontal="center" vertical="top"/>
    </xf>
    <xf numFmtId="0" fontId="0" fillId="2" borderId="6" xfId="0" applyFill="1" applyBorder="1" applyAlignment="1">
      <alignment horizontal="center" vertical="top"/>
    </xf>
    <xf numFmtId="0" fontId="2" fillId="2" borderId="5" xfId="0" applyFont="1" applyFill="1" applyBorder="1" applyAlignment="1">
      <alignment horizontal="center" vertical="top"/>
    </xf>
    <xf numFmtId="0" fontId="2" fillId="2" borderId="8" xfId="0" applyFont="1" applyFill="1" applyBorder="1" applyAlignment="1">
      <alignment horizontal="center" vertical="top"/>
    </xf>
    <xf numFmtId="164" fontId="8" fillId="2" borderId="5" xfId="0" applyNumberFormat="1" applyFont="1" applyFill="1" applyBorder="1" applyAlignment="1">
      <alignment horizontal="center" vertical="top"/>
    </xf>
    <xf numFmtId="164" fontId="8" fillId="2" borderId="8" xfId="0" applyNumberFormat="1" applyFont="1" applyFill="1" applyBorder="1" applyAlignment="1">
      <alignment horizontal="center" vertical="top"/>
    </xf>
    <xf numFmtId="164" fontId="2" fillId="2" borderId="5" xfId="1" applyNumberFormat="1" applyFont="1" applyFill="1" applyBorder="1" applyAlignment="1">
      <alignment horizontal="center" vertical="top"/>
    </xf>
    <xf numFmtId="164" fontId="2" fillId="2" borderId="8" xfId="1" applyNumberFormat="1" applyFont="1" applyFill="1" applyBorder="1" applyAlignment="1">
      <alignment horizontal="center" vertical="top"/>
    </xf>
    <xf numFmtId="164" fontId="3" fillId="2" borderId="5" xfId="0" applyNumberFormat="1" applyFont="1" applyFill="1" applyBorder="1" applyAlignment="1">
      <alignment vertical="top"/>
    </xf>
    <xf numFmtId="0" fontId="0" fillId="2" borderId="8" xfId="0" applyFill="1" applyBorder="1" applyAlignment="1">
      <alignment vertical="top"/>
    </xf>
    <xf numFmtId="0" fontId="0" fillId="2" borderId="6" xfId="0" applyFill="1" applyBorder="1" applyAlignment="1">
      <alignment vertical="top"/>
    </xf>
    <xf numFmtId="164" fontId="3" fillId="2" borderId="5" xfId="0" applyNumberFormat="1" applyFont="1" applyFill="1" applyBorder="1" applyAlignment="1">
      <alignment vertical="top" wrapText="1"/>
    </xf>
    <xf numFmtId="0" fontId="0" fillId="2" borderId="8" xfId="0" applyFill="1" applyBorder="1" applyAlignment="1">
      <alignment vertical="top" wrapText="1"/>
    </xf>
    <xf numFmtId="0" fontId="0" fillId="2" borderId="6" xfId="0" applyFill="1" applyBorder="1" applyAlignment="1">
      <alignment vertical="top" wrapText="1"/>
    </xf>
    <xf numFmtId="164" fontId="4" fillId="2" borderId="5" xfId="0" applyNumberFormat="1" applyFont="1" applyFill="1" applyBorder="1" applyAlignment="1">
      <alignment horizontal="center" vertical="top"/>
    </xf>
    <xf numFmtId="164" fontId="4" fillId="2" borderId="8" xfId="0" applyNumberFormat="1" applyFont="1" applyFill="1" applyBorder="1" applyAlignment="1">
      <alignment horizontal="center" vertical="top"/>
    </xf>
    <xf numFmtId="164" fontId="9" fillId="2" borderId="5" xfId="0" applyNumberFormat="1" applyFont="1" applyFill="1" applyBorder="1" applyAlignment="1">
      <alignment horizontal="center" vertical="top"/>
    </xf>
    <xf numFmtId="164" fontId="9" fillId="2" borderId="8" xfId="0" applyNumberFormat="1" applyFont="1" applyFill="1" applyBorder="1" applyAlignment="1">
      <alignment horizontal="center" vertical="top"/>
    </xf>
    <xf numFmtId="0" fontId="6" fillId="2" borderId="5" xfId="0" applyFont="1" applyFill="1" applyBorder="1" applyAlignment="1">
      <alignment horizontal="left" vertical="top" wrapText="1"/>
    </xf>
    <xf numFmtId="0" fontId="6" fillId="2" borderId="8" xfId="0" applyFont="1" applyFill="1" applyBorder="1" applyAlignment="1">
      <alignment horizontal="left" vertical="top" wrapText="1"/>
    </xf>
    <xf numFmtId="0" fontId="5" fillId="2" borderId="1" xfId="0" applyFont="1" applyFill="1" applyBorder="1" applyAlignment="1">
      <alignment vertical="top" wrapText="1"/>
    </xf>
    <xf numFmtId="0" fontId="0" fillId="2" borderId="1" xfId="0" applyFill="1" applyBorder="1" applyAlignment="1">
      <alignment vertical="top" wrapText="1"/>
    </xf>
    <xf numFmtId="0" fontId="2" fillId="2" borderId="0" xfId="0" applyFont="1" applyFill="1" applyAlignment="1">
      <alignment horizontal="center" wrapText="1"/>
    </xf>
    <xf numFmtId="164" fontId="2" fillId="2" borderId="2"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xf>
    <xf numFmtId="164" fontId="2" fillId="2" borderId="4" xfId="0" applyNumberFormat="1" applyFont="1" applyFill="1" applyBorder="1" applyAlignment="1">
      <alignment horizontal="center" vertical="top"/>
    </xf>
    <xf numFmtId="164" fontId="2" fillId="2" borderId="5" xfId="0" applyNumberFormat="1" applyFont="1" applyFill="1" applyBorder="1" applyAlignment="1">
      <alignment horizontal="center" vertical="top"/>
    </xf>
    <xf numFmtId="164" fontId="2" fillId="2" borderId="8" xfId="0" applyNumberFormat="1" applyFont="1" applyFill="1" applyBorder="1" applyAlignment="1">
      <alignment horizontal="center" vertical="top"/>
    </xf>
    <xf numFmtId="164" fontId="5" fillId="2" borderId="5" xfId="0" applyNumberFormat="1" applyFont="1" applyFill="1" applyBorder="1" applyAlignment="1">
      <alignment vertical="top" wrapText="1"/>
    </xf>
    <xf numFmtId="164" fontId="5" fillId="2" borderId="8" xfId="0" applyNumberFormat="1" applyFont="1" applyFill="1" applyBorder="1" applyAlignment="1">
      <alignment vertical="top" wrapText="1"/>
    </xf>
    <xf numFmtId="164" fontId="3" fillId="2" borderId="8" xfId="0" applyNumberFormat="1" applyFont="1" applyFill="1" applyBorder="1" applyAlignment="1">
      <alignment vertical="top"/>
    </xf>
    <xf numFmtId="164" fontId="2" fillId="2" borderId="1" xfId="0" applyNumberFormat="1" applyFont="1" applyFill="1" applyBorder="1" applyAlignment="1">
      <alignment horizontal="center" vertical="top" wrapText="1"/>
    </xf>
    <xf numFmtId="49" fontId="2" fillId="2" borderId="5"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2" borderId="5"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wrapText="1"/>
    </xf>
    <xf numFmtId="164" fontId="2" fillId="2" borderId="4"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49" fontId="2" fillId="2" borderId="5" xfId="1" applyNumberFormat="1" applyFont="1" applyFill="1" applyBorder="1" applyAlignment="1">
      <alignment horizontal="center" vertical="top"/>
    </xf>
    <xf numFmtId="49" fontId="2" fillId="2" borderId="8" xfId="1" applyNumberFormat="1" applyFont="1" applyFill="1" applyBorder="1" applyAlignment="1">
      <alignment horizontal="center" vertical="top"/>
    </xf>
    <xf numFmtId="0" fontId="3" fillId="2" borderId="0" xfId="0" applyFont="1" applyFill="1" applyAlignment="1"/>
    <xf numFmtId="164" fontId="4" fillId="2" borderId="5" xfId="0" applyNumberFormat="1" applyFont="1" applyFill="1" applyBorder="1" applyAlignment="1">
      <alignment vertical="top" wrapText="1"/>
    </xf>
    <xf numFmtId="0" fontId="10" fillId="2" borderId="6" xfId="0" applyFont="1" applyFill="1" applyBorder="1" applyAlignment="1">
      <alignment vertical="top" wrapText="1"/>
    </xf>
    <xf numFmtId="164" fontId="2" fillId="2" borderId="2" xfId="0" applyNumberFormat="1" applyFont="1" applyFill="1" applyBorder="1" applyAlignment="1">
      <alignment horizontal="center" vertical="top"/>
    </xf>
    <xf numFmtId="164" fontId="3" fillId="2" borderId="5" xfId="0" applyNumberFormat="1" applyFont="1" applyFill="1" applyBorder="1" applyAlignment="1">
      <alignment horizontal="center" vertical="top"/>
    </xf>
    <xf numFmtId="0" fontId="0" fillId="2" borderId="8" xfId="0" applyFill="1" applyBorder="1" applyAlignment="1">
      <alignment horizontal="center" vertical="top"/>
    </xf>
    <xf numFmtId="2" fontId="3" fillId="2" borderId="5" xfId="0" applyNumberFormat="1" applyFont="1" applyFill="1" applyBorder="1" applyAlignment="1">
      <alignment horizontal="center" vertical="top"/>
    </xf>
    <xf numFmtId="164" fontId="3" fillId="2" borderId="6" xfId="0" applyNumberFormat="1" applyFont="1" applyFill="1" applyBorder="1" applyAlignment="1">
      <alignment vertical="top"/>
    </xf>
    <xf numFmtId="164" fontId="12" fillId="2" borderId="5" xfId="0" applyNumberFormat="1" applyFont="1" applyFill="1" applyBorder="1" applyAlignment="1">
      <alignment vertical="top" wrapText="1"/>
    </xf>
    <xf numFmtId="164" fontId="12" fillId="2" borderId="6" xfId="0" applyNumberFormat="1" applyFont="1" applyFill="1" applyBorder="1" applyAlignment="1">
      <alignment vertical="top" wrapText="1"/>
    </xf>
    <xf numFmtId="9" fontId="4" fillId="2" borderId="5" xfId="1" applyFont="1" applyFill="1" applyBorder="1" applyAlignment="1">
      <alignment horizontal="left" vertical="top" wrapText="1"/>
    </xf>
    <xf numFmtId="9" fontId="4" fillId="2" borderId="6" xfId="1" applyFont="1" applyFill="1" applyBorder="1" applyAlignment="1">
      <alignment horizontal="left" vertical="top" wrapText="1"/>
    </xf>
    <xf numFmtId="164" fontId="3" fillId="2" borderId="8" xfId="0" applyNumberFormat="1" applyFont="1" applyFill="1" applyBorder="1" applyAlignment="1">
      <alignment vertical="top" wrapText="1"/>
    </xf>
    <xf numFmtId="164" fontId="4" fillId="2" borderId="6" xfId="0" applyNumberFormat="1" applyFont="1" applyFill="1" applyBorder="1" applyAlignment="1">
      <alignment vertical="top" wrapText="1"/>
    </xf>
    <xf numFmtId="9" fontId="7" fillId="2" borderId="5" xfId="1" applyFont="1" applyFill="1" applyBorder="1" applyAlignment="1">
      <alignment horizontal="left" vertical="top" wrapText="1"/>
    </xf>
    <xf numFmtId="9" fontId="7" fillId="2" borderId="8" xfId="1" applyFont="1" applyFill="1" applyBorder="1" applyAlignment="1">
      <alignment horizontal="left" vertical="top" wrapText="1"/>
    </xf>
    <xf numFmtId="0" fontId="0" fillId="2" borderId="6" xfId="0" applyFill="1" applyBorder="1" applyAlignment="1">
      <alignment horizontal="left" vertical="top" wrapText="1"/>
    </xf>
    <xf numFmtId="9" fontId="3" fillId="2" borderId="5" xfId="1" applyFont="1" applyFill="1" applyBorder="1" applyAlignment="1">
      <alignment horizontal="left" vertical="top"/>
    </xf>
    <xf numFmtId="9" fontId="3" fillId="2" borderId="8" xfId="1" applyFont="1" applyFill="1" applyBorder="1" applyAlignment="1">
      <alignment horizontal="left" vertical="top"/>
    </xf>
    <xf numFmtId="0" fontId="0" fillId="2" borderId="6" xfId="0" applyFill="1" applyBorder="1" applyAlignment="1">
      <alignment horizontal="left" vertical="top"/>
    </xf>
    <xf numFmtId="0" fontId="4" fillId="2" borderId="5" xfId="0" applyFont="1" applyFill="1" applyBorder="1" applyAlignment="1">
      <alignment horizontal="center" vertical="top"/>
    </xf>
    <xf numFmtId="0" fontId="4" fillId="2" borderId="8" xfId="0" applyFont="1" applyFill="1" applyBorder="1" applyAlignment="1">
      <alignment horizontal="center" vertical="top"/>
    </xf>
  </cellXfs>
  <cellStyles count="2">
    <cellStyle name="Обычный" xfId="0" builtinId="0"/>
    <cellStyle name="Процентный"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99"/>
  <sheetViews>
    <sheetView tabSelected="1" view="pageBreakPreview" topLeftCell="A13" zoomScale="70" zoomScaleSheetLayoutView="70" workbookViewId="0">
      <selection activeCell="N11" sqref="N11:N12"/>
    </sheetView>
  </sheetViews>
  <sheetFormatPr defaultColWidth="9.140625" defaultRowHeight="16.5"/>
  <cols>
    <col min="1" max="1" width="5.85546875" style="1" customWidth="1"/>
    <col min="2" max="2" width="56.5703125" style="1" customWidth="1"/>
    <col min="3" max="3" width="11.5703125" style="20" customWidth="1"/>
    <col min="4" max="4" width="10.85546875" style="20" customWidth="1"/>
    <col min="5" max="5" width="9.85546875" style="20" customWidth="1"/>
    <col min="6" max="6" width="10" style="20" customWidth="1"/>
    <col min="7" max="7" width="10.42578125" style="20" customWidth="1"/>
    <col min="8" max="8" width="10.28515625" style="20" customWidth="1"/>
    <col min="9" max="9" width="10.42578125" style="20" customWidth="1"/>
    <col min="10" max="10" width="10.28515625" style="20" customWidth="1"/>
    <col min="11" max="11" width="9.7109375" style="20" customWidth="1"/>
    <col min="12" max="12" width="11.5703125" style="20" customWidth="1"/>
    <col min="13" max="13" width="12.85546875" style="21" customWidth="1"/>
    <col min="14" max="14" width="108.85546875" style="1" customWidth="1"/>
    <col min="15" max="15" width="7.42578125" style="1" hidden="1" customWidth="1"/>
    <col min="16" max="16" width="10.140625" style="1" hidden="1" customWidth="1"/>
    <col min="17" max="17" width="9.140625" style="1" hidden="1" customWidth="1"/>
    <col min="18" max="16384" width="9.140625" style="1"/>
  </cols>
  <sheetData>
    <row r="1" spans="1:14" ht="24.75" customHeight="1">
      <c r="A1" s="120" t="s">
        <v>133</v>
      </c>
      <c r="B1" s="120"/>
      <c r="C1" s="120"/>
      <c r="D1" s="120"/>
      <c r="E1" s="120"/>
      <c r="F1" s="120"/>
      <c r="G1" s="120"/>
      <c r="H1" s="120"/>
      <c r="I1" s="120"/>
      <c r="J1" s="120"/>
      <c r="K1" s="120"/>
      <c r="L1" s="120"/>
      <c r="M1" s="120"/>
      <c r="N1" s="120"/>
    </row>
    <row r="2" spans="1:14" ht="15" customHeight="1">
      <c r="A2" s="2"/>
      <c r="B2" s="2"/>
      <c r="C2" s="3"/>
      <c r="D2" s="3"/>
      <c r="E2" s="3"/>
      <c r="F2" s="3"/>
      <c r="G2" s="3"/>
      <c r="H2" s="3"/>
      <c r="I2" s="3"/>
      <c r="J2" s="3"/>
      <c r="K2" s="3"/>
      <c r="L2" s="3"/>
      <c r="M2" s="3"/>
      <c r="N2" s="4" t="s">
        <v>1</v>
      </c>
    </row>
    <row r="3" spans="1:14" s="5" customFormat="1" ht="16.5" customHeight="1">
      <c r="A3" s="132" t="s">
        <v>0</v>
      </c>
      <c r="B3" s="132" t="s">
        <v>45</v>
      </c>
      <c r="C3" s="121" t="s">
        <v>44</v>
      </c>
      <c r="D3" s="136"/>
      <c r="E3" s="136"/>
      <c r="F3" s="136"/>
      <c r="G3" s="137"/>
      <c r="H3" s="121" t="s">
        <v>29</v>
      </c>
      <c r="I3" s="136"/>
      <c r="J3" s="136"/>
      <c r="K3" s="136"/>
      <c r="L3" s="137"/>
      <c r="M3" s="134" t="s">
        <v>36</v>
      </c>
      <c r="N3" s="132" t="s">
        <v>28</v>
      </c>
    </row>
    <row r="4" spans="1:14" s="5" customFormat="1" ht="75" customHeight="1">
      <c r="A4" s="133"/>
      <c r="B4" s="133"/>
      <c r="C4" s="30" t="s">
        <v>23</v>
      </c>
      <c r="D4" s="30" t="s">
        <v>24</v>
      </c>
      <c r="E4" s="30" t="s">
        <v>25</v>
      </c>
      <c r="F4" s="30" t="s">
        <v>26</v>
      </c>
      <c r="G4" s="30" t="s">
        <v>27</v>
      </c>
      <c r="H4" s="30" t="s">
        <v>23</v>
      </c>
      <c r="I4" s="30" t="s">
        <v>24</v>
      </c>
      <c r="J4" s="30" t="s">
        <v>25</v>
      </c>
      <c r="K4" s="30" t="s">
        <v>26</v>
      </c>
      <c r="L4" s="30" t="s">
        <v>27</v>
      </c>
      <c r="M4" s="135"/>
      <c r="N4" s="133"/>
    </row>
    <row r="5" spans="1:14">
      <c r="A5" s="6">
        <v>1</v>
      </c>
      <c r="B5" s="7">
        <v>2</v>
      </c>
      <c r="C5" s="8">
        <v>3</v>
      </c>
      <c r="D5" s="8">
        <v>4</v>
      </c>
      <c r="E5" s="8">
        <v>5</v>
      </c>
      <c r="F5" s="8">
        <v>6</v>
      </c>
      <c r="G5" s="8">
        <v>7</v>
      </c>
      <c r="H5" s="9">
        <v>8</v>
      </c>
      <c r="I5" s="8">
        <v>9</v>
      </c>
      <c r="J5" s="8">
        <v>10</v>
      </c>
      <c r="K5" s="8">
        <v>11</v>
      </c>
      <c r="L5" s="8">
        <v>12</v>
      </c>
      <c r="M5" s="8">
        <v>13</v>
      </c>
      <c r="N5" s="7" t="s">
        <v>35</v>
      </c>
    </row>
    <row r="6" spans="1:14" ht="16.5" customHeight="1">
      <c r="A6" s="138" t="s">
        <v>2</v>
      </c>
      <c r="B6" s="139"/>
      <c r="C6" s="139"/>
      <c r="D6" s="139"/>
      <c r="E6" s="139"/>
      <c r="F6" s="139"/>
      <c r="G6" s="139"/>
      <c r="H6" s="139"/>
      <c r="I6" s="139"/>
      <c r="J6" s="139"/>
      <c r="K6" s="139"/>
      <c r="L6" s="139"/>
      <c r="M6" s="139"/>
      <c r="N6" s="140"/>
    </row>
    <row r="7" spans="1:14" ht="69" customHeight="1">
      <c r="A7" s="23" t="s">
        <v>32</v>
      </c>
      <c r="B7" s="32" t="s">
        <v>46</v>
      </c>
      <c r="C7" s="10">
        <f>C8+C9+C10</f>
        <v>1854.2</v>
      </c>
      <c r="D7" s="10">
        <f>D8+D9+D10</f>
        <v>5600</v>
      </c>
      <c r="E7" s="10">
        <f>E8+E9+E10</f>
        <v>3966</v>
      </c>
      <c r="F7" s="10"/>
      <c r="G7" s="10">
        <f>G8+G9+G10</f>
        <v>11420.2</v>
      </c>
      <c r="H7" s="10">
        <f>H8+H9+H10</f>
        <v>1770.8</v>
      </c>
      <c r="I7" s="10">
        <f>I10</f>
        <v>5596</v>
      </c>
      <c r="J7" s="10">
        <f>J10</f>
        <v>3960</v>
      </c>
      <c r="K7" s="10"/>
      <c r="L7" s="10">
        <f>J7+I7+H7</f>
        <v>11326.8</v>
      </c>
      <c r="M7" s="33" t="s">
        <v>151</v>
      </c>
      <c r="N7" s="11"/>
    </row>
    <row r="8" spans="1:14" ht="84.95" customHeight="1">
      <c r="A8" s="24" t="s">
        <v>106</v>
      </c>
      <c r="B8" s="34" t="s">
        <v>47</v>
      </c>
      <c r="C8" s="35">
        <v>300</v>
      </c>
      <c r="D8" s="35"/>
      <c r="E8" s="36"/>
      <c r="F8" s="35"/>
      <c r="G8" s="35">
        <v>300</v>
      </c>
      <c r="H8" s="35">
        <v>221.7</v>
      </c>
      <c r="I8" s="35"/>
      <c r="J8" s="35"/>
      <c r="K8" s="35"/>
      <c r="L8" s="35">
        <v>221.7</v>
      </c>
      <c r="M8" s="37">
        <v>74</v>
      </c>
      <c r="N8" s="144" t="s">
        <v>165</v>
      </c>
    </row>
    <row r="9" spans="1:14" ht="49.5">
      <c r="A9" s="25" t="s">
        <v>107</v>
      </c>
      <c r="B9" s="38" t="s">
        <v>48</v>
      </c>
      <c r="C9" s="35">
        <v>5</v>
      </c>
      <c r="D9" s="39"/>
      <c r="E9" s="39"/>
      <c r="F9" s="39"/>
      <c r="G9" s="35">
        <v>5</v>
      </c>
      <c r="H9" s="35">
        <v>0</v>
      </c>
      <c r="I9" s="35"/>
      <c r="J9" s="35"/>
      <c r="K9" s="35"/>
      <c r="L9" s="35">
        <v>0</v>
      </c>
      <c r="M9" s="37" t="s">
        <v>140</v>
      </c>
      <c r="N9" s="156"/>
    </row>
    <row r="10" spans="1:14" ht="75" customHeight="1">
      <c r="A10" s="23" t="s">
        <v>108</v>
      </c>
      <c r="B10" s="38" t="s">
        <v>49</v>
      </c>
      <c r="C10" s="35">
        <v>1549.2</v>
      </c>
      <c r="D10" s="39">
        <v>5600</v>
      </c>
      <c r="E10" s="39">
        <v>3966</v>
      </c>
      <c r="F10" s="39"/>
      <c r="G10" s="35">
        <f>E10+D10+C10</f>
        <v>11115.2</v>
      </c>
      <c r="H10" s="35">
        <v>1549.1</v>
      </c>
      <c r="I10" s="35">
        <v>5596</v>
      </c>
      <c r="J10" s="35">
        <v>3960</v>
      </c>
      <c r="K10" s="35"/>
      <c r="L10" s="35">
        <f>J10+I10+H10</f>
        <v>11105.1</v>
      </c>
      <c r="M10" s="37" t="s">
        <v>150</v>
      </c>
      <c r="N10" s="12" t="s">
        <v>164</v>
      </c>
    </row>
    <row r="11" spans="1:14">
      <c r="A11" s="160" t="s">
        <v>14</v>
      </c>
      <c r="B11" s="157" t="s">
        <v>89</v>
      </c>
      <c r="C11" s="97">
        <v>52.5</v>
      </c>
      <c r="D11" s="97">
        <v>3861</v>
      </c>
      <c r="E11" s="104"/>
      <c r="F11" s="97"/>
      <c r="G11" s="97">
        <f>F11+E11+D11+C11</f>
        <v>3913.5</v>
      </c>
      <c r="H11" s="102">
        <v>9.8000000000000007</v>
      </c>
      <c r="I11" s="100">
        <v>972.6</v>
      </c>
      <c r="J11" s="97">
        <v>0</v>
      </c>
      <c r="K11" s="104"/>
      <c r="L11" s="104">
        <f>J11+I11+H11</f>
        <v>982.4</v>
      </c>
      <c r="M11" s="141" t="s">
        <v>154</v>
      </c>
      <c r="N11" s="153" t="s">
        <v>167</v>
      </c>
    </row>
    <row r="12" spans="1:14" ht="402.95" customHeight="1">
      <c r="A12" s="161"/>
      <c r="B12" s="158"/>
      <c r="C12" s="98"/>
      <c r="D12" s="98"/>
      <c r="E12" s="105"/>
      <c r="F12" s="98"/>
      <c r="G12" s="98"/>
      <c r="H12" s="103"/>
      <c r="I12" s="101"/>
      <c r="J12" s="98"/>
      <c r="K12" s="105"/>
      <c r="L12" s="105"/>
      <c r="M12" s="142"/>
      <c r="N12" s="154"/>
    </row>
    <row r="13" spans="1:14" ht="409.5" customHeight="1">
      <c r="A13" s="162"/>
      <c r="B13" s="159"/>
      <c r="C13" s="99"/>
      <c r="D13" s="99"/>
      <c r="E13" s="99"/>
      <c r="F13" s="99"/>
      <c r="G13" s="99"/>
      <c r="H13" s="99"/>
      <c r="I13" s="99"/>
      <c r="J13" s="99"/>
      <c r="K13" s="99"/>
      <c r="L13" s="99"/>
      <c r="M13" s="99"/>
      <c r="N13" s="89" t="s">
        <v>168</v>
      </c>
    </row>
    <row r="14" spans="1:14" ht="21" customHeight="1">
      <c r="A14" s="129" t="s">
        <v>3</v>
      </c>
      <c r="B14" s="94"/>
      <c r="C14" s="94"/>
      <c r="D14" s="94"/>
      <c r="E14" s="94"/>
      <c r="F14" s="94"/>
      <c r="G14" s="94"/>
      <c r="H14" s="94"/>
      <c r="I14" s="94"/>
      <c r="J14" s="94"/>
      <c r="K14" s="94"/>
      <c r="L14" s="94"/>
      <c r="M14" s="94"/>
      <c r="N14" s="94"/>
    </row>
    <row r="15" spans="1:14" ht="68.099999999999994" customHeight="1">
      <c r="A15" s="13" t="s">
        <v>90</v>
      </c>
      <c r="B15" s="40" t="s">
        <v>50</v>
      </c>
      <c r="C15" s="29">
        <v>480</v>
      </c>
      <c r="D15" s="29"/>
      <c r="E15" s="29"/>
      <c r="F15" s="29"/>
      <c r="G15" s="29">
        <v>480</v>
      </c>
      <c r="H15" s="29">
        <v>56</v>
      </c>
      <c r="I15" s="29"/>
      <c r="J15" s="29"/>
      <c r="K15" s="29"/>
      <c r="L15" s="29">
        <v>56</v>
      </c>
      <c r="M15" s="41">
        <v>12</v>
      </c>
      <c r="N15" s="42" t="s">
        <v>178</v>
      </c>
    </row>
    <row r="16" spans="1:14" ht="85.5" customHeight="1">
      <c r="A16" s="13" t="s">
        <v>15</v>
      </c>
      <c r="B16" s="40" t="s">
        <v>52</v>
      </c>
      <c r="C16" s="29">
        <v>145</v>
      </c>
      <c r="D16" s="29"/>
      <c r="E16" s="29"/>
      <c r="F16" s="29"/>
      <c r="G16" s="29">
        <v>145</v>
      </c>
      <c r="H16" s="29">
        <v>20</v>
      </c>
      <c r="I16" s="29"/>
      <c r="J16" s="29"/>
      <c r="K16" s="29"/>
      <c r="L16" s="29">
        <v>20</v>
      </c>
      <c r="M16" s="41">
        <v>14</v>
      </c>
      <c r="N16" s="42" t="s">
        <v>134</v>
      </c>
    </row>
    <row r="17" spans="1:14">
      <c r="A17" s="121" t="s">
        <v>4</v>
      </c>
      <c r="B17" s="122"/>
      <c r="C17" s="122"/>
      <c r="D17" s="122"/>
      <c r="E17" s="122"/>
      <c r="F17" s="122"/>
      <c r="G17" s="122"/>
      <c r="H17" s="122"/>
      <c r="I17" s="122"/>
      <c r="J17" s="122"/>
      <c r="K17" s="122"/>
      <c r="L17" s="122"/>
      <c r="M17" s="122"/>
      <c r="N17" s="123"/>
    </row>
    <row r="18" spans="1:14" ht="23.25" customHeight="1">
      <c r="A18" s="106" t="s">
        <v>40</v>
      </c>
      <c r="B18" s="126" t="s">
        <v>127</v>
      </c>
      <c r="C18" s="124">
        <v>10</v>
      </c>
      <c r="D18" s="124">
        <v>192</v>
      </c>
      <c r="E18" s="124"/>
      <c r="F18" s="124"/>
      <c r="G18" s="124">
        <f>F18+E18+D18+C18</f>
        <v>202</v>
      </c>
      <c r="H18" s="124">
        <v>0</v>
      </c>
      <c r="I18" s="124"/>
      <c r="J18" s="124"/>
      <c r="K18" s="124"/>
      <c r="L18" s="124">
        <v>0</v>
      </c>
      <c r="M18" s="130">
        <v>0</v>
      </c>
      <c r="N18" s="144" t="s">
        <v>184</v>
      </c>
    </row>
    <row r="19" spans="1:14" ht="175.5" customHeight="1">
      <c r="A19" s="128"/>
      <c r="B19" s="127"/>
      <c r="C19" s="125"/>
      <c r="D19" s="125"/>
      <c r="E19" s="125"/>
      <c r="F19" s="125"/>
      <c r="G19" s="125"/>
      <c r="H19" s="125"/>
      <c r="I19" s="125"/>
      <c r="J19" s="125"/>
      <c r="K19" s="125"/>
      <c r="L19" s="125"/>
      <c r="M19" s="131"/>
      <c r="N19" s="145"/>
    </row>
    <row r="20" spans="1:14" ht="22.5" customHeight="1">
      <c r="A20" s="121" t="s">
        <v>43</v>
      </c>
      <c r="B20" s="122"/>
      <c r="C20" s="122"/>
      <c r="D20" s="122"/>
      <c r="E20" s="122"/>
      <c r="F20" s="122"/>
      <c r="G20" s="122"/>
      <c r="H20" s="122"/>
      <c r="I20" s="122"/>
      <c r="J20" s="122"/>
      <c r="K20" s="122"/>
      <c r="L20" s="122"/>
      <c r="M20" s="122"/>
      <c r="N20" s="123"/>
    </row>
    <row r="21" spans="1:14" ht="75.95" customHeight="1">
      <c r="A21" s="28" t="s">
        <v>91</v>
      </c>
      <c r="B21" s="43" t="s">
        <v>126</v>
      </c>
      <c r="C21" s="44">
        <v>998.3</v>
      </c>
      <c r="D21" s="44"/>
      <c r="E21" s="44"/>
      <c r="F21" s="44"/>
      <c r="G21" s="44">
        <f>C21</f>
        <v>998.3</v>
      </c>
      <c r="H21" s="44">
        <v>456.1</v>
      </c>
      <c r="I21" s="44"/>
      <c r="J21" s="44"/>
      <c r="K21" s="44"/>
      <c r="L21" s="44">
        <v>456.1</v>
      </c>
      <c r="M21" s="45">
        <v>45.7</v>
      </c>
      <c r="N21" s="14" t="s">
        <v>163</v>
      </c>
    </row>
    <row r="22" spans="1:14" ht="18" customHeight="1">
      <c r="A22" s="121" t="s">
        <v>5</v>
      </c>
      <c r="B22" s="122"/>
      <c r="C22" s="122"/>
      <c r="D22" s="122"/>
      <c r="E22" s="122"/>
      <c r="F22" s="122"/>
      <c r="G22" s="122"/>
      <c r="H22" s="122"/>
      <c r="I22" s="122"/>
      <c r="J22" s="122"/>
      <c r="K22" s="122"/>
      <c r="L22" s="122"/>
      <c r="M22" s="122"/>
      <c r="N22" s="123"/>
    </row>
    <row r="23" spans="1:14" ht="47.45" customHeight="1">
      <c r="A23" s="13" t="s">
        <v>16</v>
      </c>
      <c r="B23" s="46" t="s">
        <v>51</v>
      </c>
      <c r="C23" s="29">
        <f>C24+C26+C31+C32+C33</f>
        <v>105135.29999999999</v>
      </c>
      <c r="D23" s="45">
        <f>D24+D26+D31+D32+D33</f>
        <v>442933</v>
      </c>
      <c r="E23" s="44">
        <f>E24+E26+E31+E32+E33</f>
        <v>32335.8</v>
      </c>
      <c r="F23" s="44"/>
      <c r="G23" s="29">
        <f>G24+G26+G31+G32+G33</f>
        <v>580404.1</v>
      </c>
      <c r="H23" s="10">
        <f>H24+H26+H31+H32+H33</f>
        <v>77092.599999999991</v>
      </c>
      <c r="I23" s="10">
        <f>I24+I26+I31+I32+I33</f>
        <v>300927.38400000002</v>
      </c>
      <c r="J23" s="10">
        <f>J24+J26+K31</f>
        <v>8417.67</v>
      </c>
      <c r="K23" s="10"/>
      <c r="L23" s="10">
        <f>J23+I23+H23</f>
        <v>386437.65399999998</v>
      </c>
      <c r="M23" s="10">
        <v>66.599999999999994</v>
      </c>
      <c r="N23" s="12"/>
    </row>
    <row r="24" spans="1:14" ht="398.1" customHeight="1">
      <c r="A24" s="13" t="s">
        <v>109</v>
      </c>
      <c r="B24" s="144" t="s">
        <v>37</v>
      </c>
      <c r="C24" s="112">
        <v>31626.1</v>
      </c>
      <c r="D24" s="112">
        <v>85945</v>
      </c>
      <c r="E24" s="112">
        <v>10069.799999999999</v>
      </c>
      <c r="F24" s="112"/>
      <c r="G24" s="112">
        <f>F24+E24+D24+C24</f>
        <v>127640.9</v>
      </c>
      <c r="H24" s="112">
        <v>21604</v>
      </c>
      <c r="I24" s="112">
        <v>57159.199999999997</v>
      </c>
      <c r="J24" s="112">
        <v>5805.8</v>
      </c>
      <c r="K24" s="112"/>
      <c r="L24" s="112">
        <f>J24+I24+H24</f>
        <v>84569</v>
      </c>
      <c r="M24" s="112">
        <v>66.3</v>
      </c>
      <c r="N24" s="47" t="s">
        <v>180</v>
      </c>
    </row>
    <row r="25" spans="1:14" ht="36.6" customHeight="1">
      <c r="A25" s="28"/>
      <c r="B25" s="111"/>
      <c r="C25" s="99"/>
      <c r="D25" s="99"/>
      <c r="E25" s="99"/>
      <c r="F25" s="99"/>
      <c r="G25" s="99"/>
      <c r="H25" s="99"/>
      <c r="I25" s="99"/>
      <c r="J25" s="99"/>
      <c r="K25" s="99"/>
      <c r="L25" s="99"/>
      <c r="M25" s="99"/>
      <c r="N25" s="47" t="s">
        <v>158</v>
      </c>
    </row>
    <row r="26" spans="1:14" ht="401.1" customHeight="1">
      <c r="A26" s="28" t="s">
        <v>110</v>
      </c>
      <c r="B26" s="109" t="s">
        <v>41</v>
      </c>
      <c r="C26" s="106">
        <v>69601.3</v>
      </c>
      <c r="D26" s="106">
        <v>353950</v>
      </c>
      <c r="E26" s="106">
        <v>22266</v>
      </c>
      <c r="F26" s="106"/>
      <c r="G26" s="106">
        <f>F26+E26+D26+C26</f>
        <v>445817.3</v>
      </c>
      <c r="H26" s="147">
        <v>54006</v>
      </c>
      <c r="I26" s="147">
        <v>242368.18400000001</v>
      </c>
      <c r="J26" s="147">
        <v>2611.87</v>
      </c>
      <c r="K26" s="149"/>
      <c r="L26" s="112">
        <f>J26+I26+H26</f>
        <v>298986.054</v>
      </c>
      <c r="M26" s="112">
        <v>67.099999999999994</v>
      </c>
      <c r="N26" s="47" t="s">
        <v>169</v>
      </c>
    </row>
    <row r="27" spans="1:14" ht="76.5" hidden="1" customHeight="1">
      <c r="A27" s="31"/>
      <c r="B27" s="110"/>
      <c r="C27" s="107"/>
      <c r="D27" s="107"/>
      <c r="E27" s="107"/>
      <c r="F27" s="107"/>
      <c r="G27" s="107"/>
      <c r="H27" s="148"/>
      <c r="I27" s="148"/>
      <c r="J27" s="148"/>
      <c r="K27" s="148"/>
      <c r="L27" s="148"/>
      <c r="M27" s="148"/>
      <c r="N27" s="11"/>
    </row>
    <row r="28" spans="1:14" ht="2.1" hidden="1" customHeight="1">
      <c r="A28" s="31"/>
      <c r="B28" s="110"/>
      <c r="C28" s="107"/>
      <c r="D28" s="107"/>
      <c r="E28" s="107"/>
      <c r="F28" s="107"/>
      <c r="G28" s="107"/>
      <c r="H28" s="148"/>
      <c r="I28" s="148"/>
      <c r="J28" s="148"/>
      <c r="K28" s="148"/>
      <c r="L28" s="148"/>
      <c r="M28" s="148"/>
      <c r="N28" s="12"/>
    </row>
    <row r="29" spans="1:14" ht="408.95" customHeight="1">
      <c r="A29" s="106"/>
      <c r="B29" s="110"/>
      <c r="C29" s="107"/>
      <c r="D29" s="107"/>
      <c r="E29" s="107"/>
      <c r="F29" s="107"/>
      <c r="G29" s="107"/>
      <c r="H29" s="148"/>
      <c r="I29" s="148"/>
      <c r="J29" s="148"/>
      <c r="K29" s="148"/>
      <c r="L29" s="148"/>
      <c r="M29" s="148"/>
      <c r="N29" s="47" t="s">
        <v>181</v>
      </c>
    </row>
    <row r="30" spans="1:14" ht="69.599999999999994" customHeight="1">
      <c r="A30" s="150"/>
      <c r="B30" s="111"/>
      <c r="C30" s="108"/>
      <c r="D30" s="108"/>
      <c r="E30" s="108"/>
      <c r="F30" s="108"/>
      <c r="G30" s="108"/>
      <c r="H30" s="99"/>
      <c r="I30" s="99"/>
      <c r="J30" s="99"/>
      <c r="K30" s="99"/>
      <c r="L30" s="99"/>
      <c r="M30" s="99"/>
      <c r="N30" s="47" t="s">
        <v>159</v>
      </c>
    </row>
    <row r="31" spans="1:14" ht="72.599999999999994" customHeight="1">
      <c r="A31" s="13" t="s">
        <v>111</v>
      </c>
      <c r="B31" s="14" t="s">
        <v>38</v>
      </c>
      <c r="C31" s="48">
        <v>2457.5</v>
      </c>
      <c r="D31" s="48">
        <v>3038</v>
      </c>
      <c r="E31" s="48"/>
      <c r="F31" s="48"/>
      <c r="G31" s="48">
        <f>F31+E31+D31+C31</f>
        <v>5495.5</v>
      </c>
      <c r="H31" s="48">
        <v>582.20000000000005</v>
      </c>
      <c r="I31" s="39">
        <v>1400</v>
      </c>
      <c r="J31" s="39"/>
      <c r="K31" s="39"/>
      <c r="L31" s="39">
        <f>J31+I31+H31</f>
        <v>1982.2</v>
      </c>
      <c r="M31" s="39">
        <v>36.1</v>
      </c>
      <c r="N31" s="47" t="s">
        <v>179</v>
      </c>
    </row>
    <row r="32" spans="1:14" ht="274.5" customHeight="1">
      <c r="A32" s="13" t="s">
        <v>112</v>
      </c>
      <c r="B32" s="14" t="s">
        <v>53</v>
      </c>
      <c r="C32" s="48">
        <v>201</v>
      </c>
      <c r="D32" s="49"/>
      <c r="E32" s="48"/>
      <c r="F32" s="48"/>
      <c r="G32" s="48">
        <f>C32</f>
        <v>201</v>
      </c>
      <c r="H32" s="39">
        <v>114.7</v>
      </c>
      <c r="I32" s="39"/>
      <c r="J32" s="39"/>
      <c r="K32" s="39"/>
      <c r="L32" s="50">
        <f>H32</f>
        <v>114.7</v>
      </c>
      <c r="M32" s="39">
        <v>57.1</v>
      </c>
      <c r="N32" s="51" t="s">
        <v>160</v>
      </c>
    </row>
    <row r="33" spans="1:14" ht="147.94999999999999" customHeight="1">
      <c r="A33" s="15" t="s">
        <v>113</v>
      </c>
      <c r="B33" s="38" t="s">
        <v>54</v>
      </c>
      <c r="C33" s="48">
        <v>1249.4000000000001</v>
      </c>
      <c r="D33" s="49"/>
      <c r="E33" s="48"/>
      <c r="F33" s="39"/>
      <c r="G33" s="39">
        <f>F33+E33+D33+C33</f>
        <v>1249.4000000000001</v>
      </c>
      <c r="H33" s="39">
        <v>785.7</v>
      </c>
      <c r="I33" s="39"/>
      <c r="J33" s="39"/>
      <c r="K33" s="39"/>
      <c r="L33" s="39">
        <f>H33</f>
        <v>785.7</v>
      </c>
      <c r="M33" s="39">
        <v>62.9</v>
      </c>
      <c r="N33" s="51" t="s">
        <v>161</v>
      </c>
    </row>
    <row r="34" spans="1:14" ht="17.25" customHeight="1">
      <c r="A34" s="121" t="s">
        <v>70</v>
      </c>
      <c r="B34" s="122"/>
      <c r="C34" s="122"/>
      <c r="D34" s="122"/>
      <c r="E34" s="122"/>
      <c r="F34" s="122"/>
      <c r="G34" s="122"/>
      <c r="H34" s="122"/>
      <c r="I34" s="122"/>
      <c r="J34" s="122"/>
      <c r="K34" s="122"/>
      <c r="L34" s="122"/>
      <c r="M34" s="122"/>
      <c r="N34" s="123"/>
    </row>
    <row r="35" spans="1:14" ht="37.15" customHeight="1">
      <c r="A35" s="28" t="s">
        <v>17</v>
      </c>
      <c r="B35" s="52" t="s">
        <v>55</v>
      </c>
      <c r="C35" s="29">
        <f>C36+C37+C38+C39+C40+C41+C42</f>
        <v>28971.200000000001</v>
      </c>
      <c r="D35" s="29">
        <f>D36+D37+D39</f>
        <v>68.400000000000006</v>
      </c>
      <c r="E35" s="29">
        <f>E36+E37+E38+E39</f>
        <v>274.10000000000002</v>
      </c>
      <c r="F35" s="29"/>
      <c r="G35" s="29">
        <f>G36+G37+G38+G39+G40+G41+G42</f>
        <v>29313.7</v>
      </c>
      <c r="H35" s="29">
        <f>H36+H37+H38+H39+H40+H41+H42</f>
        <v>19791.100000000002</v>
      </c>
      <c r="I35" s="53"/>
      <c r="J35" s="53">
        <f>J37</f>
        <v>100</v>
      </c>
      <c r="K35" s="53"/>
      <c r="L35" s="29">
        <f>L36+L37+L38+L39+L40+L41+L42</f>
        <v>19891.100000000002</v>
      </c>
      <c r="M35" s="41" t="s">
        <v>149</v>
      </c>
      <c r="N35" s="11"/>
    </row>
    <row r="36" spans="1:14" ht="183" customHeight="1">
      <c r="A36" s="28" t="s">
        <v>92</v>
      </c>
      <c r="B36" s="54" t="s">
        <v>56</v>
      </c>
      <c r="C36" s="35">
        <v>11727.1</v>
      </c>
      <c r="D36" s="35">
        <v>68.400000000000006</v>
      </c>
      <c r="E36" s="35">
        <v>174.1</v>
      </c>
      <c r="F36" s="55"/>
      <c r="G36" s="35">
        <f>F36+E36+D36+C36</f>
        <v>11969.6</v>
      </c>
      <c r="H36" s="56">
        <v>8235.5</v>
      </c>
      <c r="I36" s="35"/>
      <c r="J36" s="35"/>
      <c r="K36" s="55"/>
      <c r="L36" s="56">
        <v>8235.5</v>
      </c>
      <c r="M36" s="37" t="s">
        <v>145</v>
      </c>
      <c r="N36" s="47" t="s">
        <v>148</v>
      </c>
    </row>
    <row r="37" spans="1:14" ht="135.6" customHeight="1">
      <c r="A37" s="28" t="s">
        <v>93</v>
      </c>
      <c r="B37" s="38" t="s">
        <v>57</v>
      </c>
      <c r="C37" s="57">
        <v>15653.1</v>
      </c>
      <c r="D37" s="57"/>
      <c r="E37" s="57">
        <v>100</v>
      </c>
      <c r="F37" s="57"/>
      <c r="G37" s="57">
        <f>E37+C37</f>
        <v>15753.1</v>
      </c>
      <c r="H37" s="57">
        <v>10883.2</v>
      </c>
      <c r="I37" s="57"/>
      <c r="J37" s="57">
        <v>100</v>
      </c>
      <c r="K37" s="57"/>
      <c r="L37" s="57">
        <f>K37+J37+I37+H37</f>
        <v>10983.2</v>
      </c>
      <c r="M37" s="58" t="s">
        <v>144</v>
      </c>
      <c r="N37" s="47" t="s">
        <v>147</v>
      </c>
    </row>
    <row r="38" spans="1:14" ht="117.95" customHeight="1">
      <c r="A38" s="28" t="s">
        <v>94</v>
      </c>
      <c r="B38" s="38" t="s">
        <v>58</v>
      </c>
      <c r="C38" s="57">
        <v>165</v>
      </c>
      <c r="D38" s="57"/>
      <c r="E38" s="57"/>
      <c r="F38" s="59"/>
      <c r="G38" s="57">
        <f>C38</f>
        <v>165</v>
      </c>
      <c r="H38" s="57">
        <v>7</v>
      </c>
      <c r="I38" s="57"/>
      <c r="J38" s="57"/>
      <c r="K38" s="57"/>
      <c r="L38" s="57">
        <v>7</v>
      </c>
      <c r="M38" s="58" t="s">
        <v>143</v>
      </c>
      <c r="N38" s="47" t="s">
        <v>146</v>
      </c>
    </row>
    <row r="39" spans="1:14" ht="147" customHeight="1">
      <c r="A39" s="28" t="s">
        <v>95</v>
      </c>
      <c r="B39" s="60" t="s">
        <v>59</v>
      </c>
      <c r="C39" s="57">
        <v>997</v>
      </c>
      <c r="D39" s="57"/>
      <c r="E39" s="59"/>
      <c r="F39" s="59"/>
      <c r="G39" s="57">
        <f>D39+C39</f>
        <v>997</v>
      </c>
      <c r="H39" s="61">
        <v>650.4</v>
      </c>
      <c r="I39" s="61"/>
      <c r="J39" s="61"/>
      <c r="K39" s="61"/>
      <c r="L39" s="61">
        <v>650.4</v>
      </c>
      <c r="M39" s="62" t="s">
        <v>142</v>
      </c>
      <c r="N39" s="47" t="s">
        <v>170</v>
      </c>
    </row>
    <row r="40" spans="1:14" ht="117.95" customHeight="1">
      <c r="A40" s="28" t="s">
        <v>96</v>
      </c>
      <c r="B40" s="60" t="s">
        <v>60</v>
      </c>
      <c r="C40" s="57">
        <v>55</v>
      </c>
      <c r="D40" s="59"/>
      <c r="E40" s="59"/>
      <c r="F40" s="59"/>
      <c r="G40" s="57">
        <f>C40</f>
        <v>55</v>
      </c>
      <c r="H40" s="57">
        <v>15</v>
      </c>
      <c r="I40" s="57"/>
      <c r="J40" s="57"/>
      <c r="K40" s="57"/>
      <c r="L40" s="57">
        <v>15</v>
      </c>
      <c r="M40" s="58" t="s">
        <v>141</v>
      </c>
      <c r="N40" s="47" t="s">
        <v>171</v>
      </c>
    </row>
    <row r="41" spans="1:14" ht="40.5" customHeight="1">
      <c r="A41" s="28" t="s">
        <v>114</v>
      </c>
      <c r="B41" s="63" t="s">
        <v>61</v>
      </c>
      <c r="C41" s="64">
        <v>326</v>
      </c>
      <c r="D41" s="65"/>
      <c r="E41" s="65"/>
      <c r="F41" s="65"/>
      <c r="G41" s="64">
        <f>C41</f>
        <v>326</v>
      </c>
      <c r="H41" s="64">
        <v>0</v>
      </c>
      <c r="I41" s="64"/>
      <c r="J41" s="64"/>
      <c r="K41" s="64"/>
      <c r="L41" s="64">
        <v>0</v>
      </c>
      <c r="M41" s="66" t="s">
        <v>140</v>
      </c>
      <c r="N41" s="51" t="s">
        <v>131</v>
      </c>
    </row>
    <row r="42" spans="1:14" ht="36.950000000000003" customHeight="1">
      <c r="A42" s="16" t="s">
        <v>128</v>
      </c>
      <c r="B42" s="67" t="s">
        <v>129</v>
      </c>
      <c r="C42" s="57">
        <v>48</v>
      </c>
      <c r="D42" s="57"/>
      <c r="E42" s="57"/>
      <c r="F42" s="57"/>
      <c r="G42" s="57">
        <f>C42</f>
        <v>48</v>
      </c>
      <c r="H42" s="57">
        <v>0</v>
      </c>
      <c r="I42" s="57"/>
      <c r="J42" s="57"/>
      <c r="K42" s="57"/>
      <c r="L42" s="57">
        <v>0</v>
      </c>
      <c r="M42" s="68">
        <v>0</v>
      </c>
      <c r="N42" s="69" t="s">
        <v>132</v>
      </c>
    </row>
    <row r="43" spans="1:14" ht="15.75" customHeight="1">
      <c r="A43" s="121" t="s">
        <v>6</v>
      </c>
      <c r="B43" s="122"/>
      <c r="C43" s="122"/>
      <c r="D43" s="122"/>
      <c r="E43" s="122"/>
      <c r="F43" s="122"/>
      <c r="G43" s="122"/>
      <c r="H43" s="122"/>
      <c r="I43" s="122"/>
      <c r="J43" s="122"/>
      <c r="K43" s="122"/>
      <c r="L43" s="122"/>
      <c r="M43" s="122"/>
      <c r="N43" s="123"/>
    </row>
    <row r="44" spans="1:14" ht="148.5" customHeight="1">
      <c r="A44" s="13" t="s">
        <v>97</v>
      </c>
      <c r="B44" s="46" t="s">
        <v>62</v>
      </c>
      <c r="C44" s="29">
        <v>16974.099999999999</v>
      </c>
      <c r="D44" s="45"/>
      <c r="E44" s="48"/>
      <c r="F44" s="29"/>
      <c r="G44" s="29">
        <f>C44</f>
        <v>16974.099999999999</v>
      </c>
      <c r="H44" s="29">
        <v>11231.8</v>
      </c>
      <c r="I44" s="29"/>
      <c r="J44" s="29"/>
      <c r="K44" s="29"/>
      <c r="L44" s="29">
        <v>11231.8</v>
      </c>
      <c r="M44" s="29">
        <v>66.2</v>
      </c>
      <c r="N44" s="47" t="s">
        <v>153</v>
      </c>
    </row>
    <row r="45" spans="1:14">
      <c r="A45" s="121" t="s">
        <v>7</v>
      </c>
      <c r="B45" s="122"/>
      <c r="C45" s="122"/>
      <c r="D45" s="122"/>
      <c r="E45" s="122"/>
      <c r="F45" s="122"/>
      <c r="G45" s="122"/>
      <c r="H45" s="122"/>
      <c r="I45" s="122"/>
      <c r="J45" s="122"/>
      <c r="K45" s="122"/>
      <c r="L45" s="122"/>
      <c r="M45" s="122"/>
      <c r="N45" s="123"/>
    </row>
    <row r="46" spans="1:14" ht="94.5" customHeight="1">
      <c r="A46" s="13" t="s">
        <v>18</v>
      </c>
      <c r="B46" s="46" t="s">
        <v>63</v>
      </c>
      <c r="C46" s="29">
        <v>1074.5</v>
      </c>
      <c r="D46" s="29"/>
      <c r="E46" s="29"/>
      <c r="F46" s="29"/>
      <c r="G46" s="29">
        <f>C46</f>
        <v>1074.5</v>
      </c>
      <c r="H46" s="29">
        <v>724.8</v>
      </c>
      <c r="I46" s="29"/>
      <c r="J46" s="29"/>
      <c r="K46" s="29"/>
      <c r="L46" s="29">
        <v>724.8</v>
      </c>
      <c r="M46" s="29">
        <v>67.5</v>
      </c>
      <c r="N46" s="47" t="s">
        <v>152</v>
      </c>
    </row>
    <row r="47" spans="1:14" ht="18" customHeight="1">
      <c r="A47" s="121" t="s">
        <v>69</v>
      </c>
      <c r="B47" s="122"/>
      <c r="C47" s="122"/>
      <c r="D47" s="122"/>
      <c r="E47" s="122"/>
      <c r="F47" s="122"/>
      <c r="G47" s="122"/>
      <c r="H47" s="122"/>
      <c r="I47" s="122"/>
      <c r="J47" s="122"/>
      <c r="K47" s="122"/>
      <c r="L47" s="122"/>
      <c r="M47" s="122"/>
      <c r="N47" s="123"/>
    </row>
    <row r="48" spans="1:14" ht="147.94999999999999" customHeight="1">
      <c r="A48" s="13" t="s">
        <v>19</v>
      </c>
      <c r="B48" s="46" t="s">
        <v>64</v>
      </c>
      <c r="C48" s="29">
        <v>450</v>
      </c>
      <c r="D48" s="48"/>
      <c r="E48" s="29"/>
      <c r="F48" s="48"/>
      <c r="G48" s="29">
        <f>C48</f>
        <v>450</v>
      </c>
      <c r="H48" s="29">
        <v>280.2</v>
      </c>
      <c r="I48" s="29"/>
      <c r="J48" s="29"/>
      <c r="K48" s="29"/>
      <c r="L48" s="29">
        <v>280.2</v>
      </c>
      <c r="M48" s="29">
        <v>62.3</v>
      </c>
      <c r="N48" s="47" t="s">
        <v>172</v>
      </c>
    </row>
    <row r="49" spans="1:14" ht="34.5" customHeight="1">
      <c r="A49" s="13" t="s">
        <v>98</v>
      </c>
      <c r="B49" s="46" t="s">
        <v>65</v>
      </c>
      <c r="C49" s="29">
        <f>C50+C51+C52</f>
        <v>3172</v>
      </c>
      <c r="D49" s="29">
        <f>D51</f>
        <v>43364</v>
      </c>
      <c r="E49" s="29">
        <f>E51</f>
        <v>4299</v>
      </c>
      <c r="F49" s="29"/>
      <c r="G49" s="29">
        <f t="shared" ref="G49:L49" si="0">G50+G51+G52</f>
        <v>50835</v>
      </c>
      <c r="H49" s="29">
        <f t="shared" si="0"/>
        <v>2070.6</v>
      </c>
      <c r="I49" s="29">
        <f t="shared" si="0"/>
        <v>26560.3</v>
      </c>
      <c r="J49" s="29">
        <f t="shared" si="0"/>
        <v>4299</v>
      </c>
      <c r="K49" s="29">
        <f t="shared" si="0"/>
        <v>0</v>
      </c>
      <c r="L49" s="29">
        <f t="shared" si="0"/>
        <v>32929.9</v>
      </c>
      <c r="M49" s="29">
        <v>64.8</v>
      </c>
      <c r="N49" s="14"/>
    </row>
    <row r="50" spans="1:14" ht="147.94999999999999" customHeight="1">
      <c r="A50" s="13" t="s">
        <v>115</v>
      </c>
      <c r="B50" s="38" t="s">
        <v>66</v>
      </c>
      <c r="C50" s="48">
        <v>1364</v>
      </c>
      <c r="D50" s="48"/>
      <c r="E50" s="48"/>
      <c r="F50" s="48"/>
      <c r="G50" s="48">
        <f>C50</f>
        <v>1364</v>
      </c>
      <c r="H50" s="39">
        <v>628</v>
      </c>
      <c r="I50" s="39"/>
      <c r="J50" s="39"/>
      <c r="K50" s="39"/>
      <c r="L50" s="39">
        <v>628</v>
      </c>
      <c r="M50" s="70">
        <v>46</v>
      </c>
      <c r="N50" s="47" t="s">
        <v>173</v>
      </c>
    </row>
    <row r="51" spans="1:14" ht="54.95" customHeight="1">
      <c r="A51" s="13" t="s">
        <v>116</v>
      </c>
      <c r="B51" s="38" t="s">
        <v>67</v>
      </c>
      <c r="C51" s="48">
        <v>10</v>
      </c>
      <c r="D51" s="48">
        <v>43364</v>
      </c>
      <c r="E51" s="48">
        <v>4299</v>
      </c>
      <c r="F51" s="48"/>
      <c r="G51" s="48">
        <f>F51+E51+D51+C51</f>
        <v>47673</v>
      </c>
      <c r="H51" s="71">
        <v>0</v>
      </c>
      <c r="I51" s="39">
        <v>26560.3</v>
      </c>
      <c r="J51" s="39">
        <v>4299</v>
      </c>
      <c r="K51" s="39">
        <v>0</v>
      </c>
      <c r="L51" s="39">
        <f>K51+J51+I51+H51</f>
        <v>30859.3</v>
      </c>
      <c r="M51" s="39">
        <v>64.7</v>
      </c>
      <c r="N51" s="47" t="s">
        <v>156</v>
      </c>
    </row>
    <row r="52" spans="1:14" ht="158.1" customHeight="1">
      <c r="A52" s="13" t="s">
        <v>117</v>
      </c>
      <c r="B52" s="38" t="s">
        <v>68</v>
      </c>
      <c r="C52" s="48">
        <v>1798</v>
      </c>
      <c r="D52" s="48"/>
      <c r="E52" s="48"/>
      <c r="F52" s="48"/>
      <c r="G52" s="48">
        <f>C52</f>
        <v>1798</v>
      </c>
      <c r="H52" s="39">
        <v>1442.6</v>
      </c>
      <c r="I52" s="39"/>
      <c r="J52" s="39"/>
      <c r="K52" s="39"/>
      <c r="L52" s="39">
        <v>1442.6</v>
      </c>
      <c r="M52" s="39">
        <v>80.2</v>
      </c>
      <c r="N52" s="42" t="s">
        <v>174</v>
      </c>
    </row>
    <row r="53" spans="1:14">
      <c r="A53" s="146" t="s">
        <v>39</v>
      </c>
      <c r="B53" s="122"/>
      <c r="C53" s="122"/>
      <c r="D53" s="122"/>
      <c r="E53" s="122"/>
      <c r="F53" s="122"/>
      <c r="G53" s="122"/>
      <c r="H53" s="122"/>
      <c r="I53" s="122"/>
      <c r="J53" s="122"/>
      <c r="K53" s="122"/>
      <c r="L53" s="122"/>
      <c r="M53" s="122"/>
      <c r="N53" s="123"/>
    </row>
    <row r="54" spans="1:14" ht="147.94999999999999" customHeight="1">
      <c r="A54" s="13" t="s">
        <v>20</v>
      </c>
      <c r="B54" s="52" t="s">
        <v>71</v>
      </c>
      <c r="C54" s="29">
        <v>537</v>
      </c>
      <c r="D54" s="29"/>
      <c r="E54" s="48"/>
      <c r="F54" s="29">
        <v>134</v>
      </c>
      <c r="G54" s="29">
        <f>F54+E54+D54+C54</f>
        <v>671</v>
      </c>
      <c r="H54" s="29">
        <v>219.6</v>
      </c>
      <c r="I54" s="29"/>
      <c r="J54" s="29"/>
      <c r="K54" s="29">
        <v>77.099999999999994</v>
      </c>
      <c r="L54" s="29">
        <f>H54+K54</f>
        <v>296.7</v>
      </c>
      <c r="M54" s="29">
        <v>44.2</v>
      </c>
      <c r="N54" s="47" t="s">
        <v>157</v>
      </c>
    </row>
    <row r="55" spans="1:14" ht="16.5" customHeight="1">
      <c r="A55" s="121" t="s">
        <v>8</v>
      </c>
      <c r="B55" s="122"/>
      <c r="C55" s="122"/>
      <c r="D55" s="122"/>
      <c r="E55" s="122"/>
      <c r="F55" s="122"/>
      <c r="G55" s="122"/>
      <c r="H55" s="122"/>
      <c r="I55" s="122"/>
      <c r="J55" s="122"/>
      <c r="K55" s="122"/>
      <c r="L55" s="122"/>
      <c r="M55" s="122"/>
      <c r="N55" s="123"/>
    </row>
    <row r="56" spans="1:14" ht="69.599999999999994" customHeight="1">
      <c r="A56" s="14" t="s">
        <v>21</v>
      </c>
      <c r="B56" s="46" t="s">
        <v>72</v>
      </c>
      <c r="C56" s="29">
        <f>C57+C58+C59</f>
        <v>526.5</v>
      </c>
      <c r="D56" s="29"/>
      <c r="E56" s="29"/>
      <c r="F56" s="29"/>
      <c r="G56" s="29">
        <f>C56</f>
        <v>526.5</v>
      </c>
      <c r="H56" s="29">
        <f>H57+H58+H59</f>
        <v>354.3</v>
      </c>
      <c r="I56" s="29"/>
      <c r="J56" s="29"/>
      <c r="K56" s="29">
        <f>K57+K58+K59</f>
        <v>0</v>
      </c>
      <c r="L56" s="29">
        <f>L57+L58+L59</f>
        <v>354.3</v>
      </c>
      <c r="M56" s="29">
        <v>67.3</v>
      </c>
      <c r="N56" s="17" t="s">
        <v>176</v>
      </c>
    </row>
    <row r="57" spans="1:14" ht="47.45" customHeight="1">
      <c r="A57" s="14" t="s">
        <v>118</v>
      </c>
      <c r="B57" s="38" t="s">
        <v>73</v>
      </c>
      <c r="C57" s="48">
        <v>20</v>
      </c>
      <c r="D57" s="48"/>
      <c r="E57" s="48"/>
      <c r="F57" s="48"/>
      <c r="G57" s="48">
        <f>C57</f>
        <v>20</v>
      </c>
      <c r="H57" s="48">
        <v>0</v>
      </c>
      <c r="I57" s="29"/>
      <c r="J57" s="29"/>
      <c r="K57" s="29"/>
      <c r="L57" s="48">
        <v>0</v>
      </c>
      <c r="M57" s="48">
        <v>0</v>
      </c>
      <c r="N57" s="72" t="s">
        <v>177</v>
      </c>
    </row>
    <row r="58" spans="1:14" ht="65.099999999999994" customHeight="1">
      <c r="A58" s="22" t="s">
        <v>119</v>
      </c>
      <c r="B58" s="60" t="s">
        <v>74</v>
      </c>
      <c r="C58" s="48">
        <v>96</v>
      </c>
      <c r="D58" s="48"/>
      <c r="E58" s="48"/>
      <c r="F58" s="48"/>
      <c r="G58" s="48">
        <f>C58</f>
        <v>96</v>
      </c>
      <c r="H58" s="48">
        <v>65</v>
      </c>
      <c r="I58" s="29"/>
      <c r="J58" s="29"/>
      <c r="K58" s="29"/>
      <c r="L58" s="48">
        <v>65</v>
      </c>
      <c r="M58" s="48">
        <v>67.7</v>
      </c>
      <c r="N58" s="72" t="s">
        <v>166</v>
      </c>
    </row>
    <row r="59" spans="1:14" ht="150" customHeight="1">
      <c r="A59" s="13" t="s">
        <v>120</v>
      </c>
      <c r="B59" s="38" t="s">
        <v>75</v>
      </c>
      <c r="C59" s="48">
        <v>410.5</v>
      </c>
      <c r="D59" s="48"/>
      <c r="E59" s="48"/>
      <c r="F59" s="48"/>
      <c r="G59" s="48">
        <f>C59</f>
        <v>410.5</v>
      </c>
      <c r="H59" s="48">
        <v>289.3</v>
      </c>
      <c r="I59" s="48"/>
      <c r="J59" s="48"/>
      <c r="K59" s="48"/>
      <c r="L59" s="48">
        <f>K59+J59+I59+H59</f>
        <v>289.3</v>
      </c>
      <c r="M59" s="48">
        <v>70.5</v>
      </c>
      <c r="N59" s="47" t="s">
        <v>182</v>
      </c>
    </row>
    <row r="60" spans="1:14">
      <c r="A60" s="121" t="s">
        <v>9</v>
      </c>
      <c r="B60" s="122"/>
      <c r="C60" s="122"/>
      <c r="D60" s="122"/>
      <c r="E60" s="122"/>
      <c r="F60" s="122"/>
      <c r="G60" s="122"/>
      <c r="H60" s="122"/>
      <c r="I60" s="122"/>
      <c r="J60" s="122"/>
      <c r="K60" s="122"/>
      <c r="L60" s="122"/>
      <c r="M60" s="122"/>
      <c r="N60" s="123"/>
    </row>
    <row r="61" spans="1:14" ht="71.45" customHeight="1">
      <c r="A61" s="13" t="s">
        <v>99</v>
      </c>
      <c r="B61" s="46" t="s">
        <v>76</v>
      </c>
      <c r="C61" s="29">
        <v>140</v>
      </c>
      <c r="D61" s="29">
        <v>350</v>
      </c>
      <c r="E61" s="29"/>
      <c r="F61" s="29"/>
      <c r="G61" s="29">
        <f>D61+C61</f>
        <v>490</v>
      </c>
      <c r="H61" s="29">
        <v>98.2</v>
      </c>
      <c r="I61" s="29"/>
      <c r="J61" s="29"/>
      <c r="K61" s="29"/>
      <c r="L61" s="29">
        <f>K61+J61+I61+H61</f>
        <v>98.2</v>
      </c>
      <c r="M61" s="29">
        <v>20</v>
      </c>
      <c r="N61" s="42" t="s">
        <v>183</v>
      </c>
    </row>
    <row r="62" spans="1:14" ht="339.6" customHeight="1">
      <c r="A62" s="95" t="s">
        <v>22</v>
      </c>
      <c r="B62" s="118" t="s">
        <v>80</v>
      </c>
      <c r="C62" s="94">
        <v>28</v>
      </c>
      <c r="D62" s="94"/>
      <c r="E62" s="94"/>
      <c r="F62" s="94">
        <v>131</v>
      </c>
      <c r="G62" s="94">
        <f>F62+E62+D62+C62</f>
        <v>159</v>
      </c>
      <c r="H62" s="92">
        <v>4.4000000000000004</v>
      </c>
      <c r="I62" s="92"/>
      <c r="J62" s="92"/>
      <c r="K62" s="92">
        <v>10.5</v>
      </c>
      <c r="L62" s="92">
        <f>K62+J62+I62+H62</f>
        <v>14.9</v>
      </c>
      <c r="M62" s="92">
        <v>9.4</v>
      </c>
      <c r="N62" s="47" t="s">
        <v>175</v>
      </c>
    </row>
    <row r="63" spans="1:14" ht="81" customHeight="1">
      <c r="A63" s="96"/>
      <c r="B63" s="119"/>
      <c r="C63" s="93"/>
      <c r="D63" s="93"/>
      <c r="E63" s="93"/>
      <c r="F63" s="93"/>
      <c r="G63" s="93"/>
      <c r="H63" s="93"/>
      <c r="I63" s="93"/>
      <c r="J63" s="93"/>
      <c r="K63" s="93"/>
      <c r="L63" s="93"/>
      <c r="M63" s="93"/>
      <c r="N63" s="47" t="s">
        <v>162</v>
      </c>
    </row>
    <row r="64" spans="1:14" ht="20.45" customHeight="1">
      <c r="A64" s="121" t="s">
        <v>10</v>
      </c>
      <c r="B64" s="122"/>
      <c r="C64" s="122"/>
      <c r="D64" s="122"/>
      <c r="E64" s="122"/>
      <c r="F64" s="122"/>
      <c r="G64" s="122"/>
      <c r="H64" s="122"/>
      <c r="I64" s="122"/>
      <c r="J64" s="122"/>
      <c r="K64" s="122"/>
      <c r="L64" s="122"/>
      <c r="M64" s="122"/>
      <c r="N64" s="123"/>
    </row>
    <row r="65" spans="1:14" ht="18" customHeight="1">
      <c r="A65" s="18" t="s">
        <v>100</v>
      </c>
      <c r="B65" s="46" t="s">
        <v>81</v>
      </c>
      <c r="C65" s="59">
        <f>C66+C67+C68</f>
        <v>1309.5</v>
      </c>
      <c r="D65" s="59">
        <f>D66+D67+D68</f>
        <v>9334.9</v>
      </c>
      <c r="E65" s="59">
        <f>E66+E67+E68+E69</f>
        <v>48912.3</v>
      </c>
      <c r="F65" s="59"/>
      <c r="G65" s="59">
        <f>G66+G67+G68+G69</f>
        <v>59556.700000000004</v>
      </c>
      <c r="H65" s="59">
        <f>H66+H67+H68+H69</f>
        <v>263.10000000000002</v>
      </c>
      <c r="I65" s="59"/>
      <c r="J65" s="59">
        <f>J66+J67+J68+J69</f>
        <v>27358.799999999999</v>
      </c>
      <c r="K65" s="59"/>
      <c r="L65" s="59">
        <f>L66+L67+L68+L69</f>
        <v>27621.9</v>
      </c>
      <c r="M65" s="59">
        <v>46.4</v>
      </c>
      <c r="N65" s="17"/>
    </row>
    <row r="66" spans="1:14" ht="53.1" customHeight="1">
      <c r="A66" s="14" t="s">
        <v>121</v>
      </c>
      <c r="B66" s="73" t="s">
        <v>82</v>
      </c>
      <c r="C66" s="57">
        <v>709.1</v>
      </c>
      <c r="D66" s="57">
        <v>646.9</v>
      </c>
      <c r="E66" s="57">
        <v>1402.5</v>
      </c>
      <c r="F66" s="57"/>
      <c r="G66" s="57">
        <f>F66+E66+D66+C66</f>
        <v>2758.5</v>
      </c>
      <c r="H66" s="57">
        <v>263.10000000000002</v>
      </c>
      <c r="I66" s="57"/>
      <c r="J66" s="57">
        <v>587.1</v>
      </c>
      <c r="K66" s="57"/>
      <c r="L66" s="57">
        <f>K66+J66+I66+H66</f>
        <v>850.2</v>
      </c>
      <c r="M66" s="74">
        <v>30.8</v>
      </c>
      <c r="N66" s="75" t="s">
        <v>186</v>
      </c>
    </row>
    <row r="67" spans="1:14" ht="74.45" customHeight="1">
      <c r="A67" s="14" t="s">
        <v>122</v>
      </c>
      <c r="B67" s="73" t="s">
        <v>83</v>
      </c>
      <c r="C67" s="57">
        <v>567.5</v>
      </c>
      <c r="D67" s="57">
        <v>8688</v>
      </c>
      <c r="E67" s="57"/>
      <c r="F67" s="57"/>
      <c r="G67" s="57">
        <f>D67+C67</f>
        <v>9255.5</v>
      </c>
      <c r="H67" s="57">
        <v>0</v>
      </c>
      <c r="I67" s="57"/>
      <c r="J67" s="57"/>
      <c r="K67" s="57"/>
      <c r="L67" s="57">
        <v>0</v>
      </c>
      <c r="M67" s="57">
        <v>0</v>
      </c>
      <c r="N67" s="75" t="s">
        <v>135</v>
      </c>
    </row>
    <row r="68" spans="1:14" ht="87.6" customHeight="1">
      <c r="A68" s="14" t="s">
        <v>123</v>
      </c>
      <c r="B68" s="73" t="s">
        <v>84</v>
      </c>
      <c r="C68" s="57">
        <v>32.9</v>
      </c>
      <c r="D68" s="57"/>
      <c r="E68" s="57"/>
      <c r="F68" s="57"/>
      <c r="G68" s="57">
        <f>D68+C68</f>
        <v>32.9</v>
      </c>
      <c r="H68" s="57">
        <v>0</v>
      </c>
      <c r="I68" s="57"/>
      <c r="J68" s="57"/>
      <c r="K68" s="57"/>
      <c r="L68" s="57">
        <v>0</v>
      </c>
      <c r="M68" s="57">
        <v>0</v>
      </c>
      <c r="N68" s="75" t="s">
        <v>130</v>
      </c>
    </row>
    <row r="69" spans="1:14" ht="49.5">
      <c r="A69" s="26" t="s">
        <v>138</v>
      </c>
      <c r="B69" s="76" t="s">
        <v>139</v>
      </c>
      <c r="C69" s="26"/>
      <c r="D69" s="26"/>
      <c r="E69" s="26">
        <v>47509.8</v>
      </c>
      <c r="F69" s="26"/>
      <c r="G69" s="26">
        <v>47509.8</v>
      </c>
      <c r="H69" s="77"/>
      <c r="I69" s="77"/>
      <c r="J69" s="77">
        <v>26771.7</v>
      </c>
      <c r="K69" s="77"/>
      <c r="L69" s="77">
        <f>K69+J69+I69+H69</f>
        <v>26771.7</v>
      </c>
      <c r="M69" s="77">
        <v>56.3</v>
      </c>
      <c r="N69" s="26" t="s">
        <v>155</v>
      </c>
    </row>
    <row r="70" spans="1:14" ht="15" customHeight="1">
      <c r="A70" s="121" t="s">
        <v>11</v>
      </c>
      <c r="B70" s="122"/>
      <c r="C70" s="122"/>
      <c r="D70" s="122"/>
      <c r="E70" s="122"/>
      <c r="F70" s="122"/>
      <c r="G70" s="122"/>
      <c r="H70" s="122"/>
      <c r="I70" s="122"/>
      <c r="J70" s="122"/>
      <c r="K70" s="122"/>
      <c r="L70" s="122"/>
      <c r="M70" s="122"/>
      <c r="N70" s="123"/>
    </row>
    <row r="71" spans="1:14" ht="228.6" customHeight="1">
      <c r="A71" s="19" t="s">
        <v>101</v>
      </c>
      <c r="B71" s="78" t="s">
        <v>85</v>
      </c>
      <c r="C71" s="44">
        <v>1356.5</v>
      </c>
      <c r="D71" s="44">
        <v>2916</v>
      </c>
      <c r="E71" s="44">
        <v>8184.5</v>
      </c>
      <c r="F71" s="44">
        <v>1.3</v>
      </c>
      <c r="G71" s="44">
        <f>F71+E71+D71+C71</f>
        <v>12458.3</v>
      </c>
      <c r="H71" s="44">
        <v>1329.6</v>
      </c>
      <c r="I71" s="44"/>
      <c r="J71" s="44">
        <v>8172.9</v>
      </c>
      <c r="K71" s="44">
        <v>1.3</v>
      </c>
      <c r="L71" s="44">
        <f>K71+J71+I71+H71</f>
        <v>9503.7999999999993</v>
      </c>
      <c r="M71" s="44">
        <v>76.3</v>
      </c>
      <c r="N71" s="72" t="s">
        <v>185</v>
      </c>
    </row>
    <row r="72" spans="1:14" ht="70.5" customHeight="1">
      <c r="A72" s="14" t="s">
        <v>102</v>
      </c>
      <c r="B72" s="46" t="s">
        <v>86</v>
      </c>
      <c r="C72" s="10">
        <f>C73+C75</f>
        <v>2307.1999999999998</v>
      </c>
      <c r="D72" s="79">
        <f>D73+D75</f>
        <v>14059</v>
      </c>
      <c r="E72" s="10">
        <f>E73</f>
        <v>685</v>
      </c>
      <c r="F72" s="79">
        <f t="shared" ref="F72:L72" si="1">F73+F75</f>
        <v>1408</v>
      </c>
      <c r="G72" s="10">
        <f t="shared" si="1"/>
        <v>18459.2</v>
      </c>
      <c r="H72" s="10">
        <f t="shared" si="1"/>
        <v>307.60000000000002</v>
      </c>
      <c r="I72" s="10">
        <f t="shared" si="1"/>
        <v>2820</v>
      </c>
      <c r="J72" s="10">
        <f t="shared" si="1"/>
        <v>685</v>
      </c>
      <c r="K72" s="10">
        <f t="shared" si="1"/>
        <v>61.4</v>
      </c>
      <c r="L72" s="10">
        <f t="shared" si="1"/>
        <v>3874</v>
      </c>
      <c r="M72" s="80">
        <v>21</v>
      </c>
      <c r="N72" s="14"/>
    </row>
    <row r="73" spans="1:14" ht="16.5" customHeight="1">
      <c r="A73" s="109" t="s">
        <v>124</v>
      </c>
      <c r="B73" s="116" t="s">
        <v>87</v>
      </c>
      <c r="C73" s="112">
        <v>2207.1999999999998</v>
      </c>
      <c r="D73" s="114">
        <v>10050</v>
      </c>
      <c r="E73" s="112">
        <v>685</v>
      </c>
      <c r="F73" s="114">
        <v>1300</v>
      </c>
      <c r="G73" s="112">
        <f>F73+E73+D73+C73</f>
        <v>14242.2</v>
      </c>
      <c r="H73" s="112">
        <v>307.60000000000002</v>
      </c>
      <c r="I73" s="112"/>
      <c r="J73" s="112">
        <v>685</v>
      </c>
      <c r="K73" s="112">
        <v>32.4</v>
      </c>
      <c r="L73" s="112">
        <f>K73+J73+I73+H73</f>
        <v>1025</v>
      </c>
      <c r="M73" s="163">
        <v>7.2</v>
      </c>
      <c r="N73" s="151" t="s">
        <v>187</v>
      </c>
    </row>
    <row r="74" spans="1:14" ht="132.6" customHeight="1">
      <c r="A74" s="155"/>
      <c r="B74" s="117"/>
      <c r="C74" s="113"/>
      <c r="D74" s="115"/>
      <c r="E74" s="113"/>
      <c r="F74" s="115"/>
      <c r="G74" s="113"/>
      <c r="H74" s="113"/>
      <c r="I74" s="113"/>
      <c r="J74" s="113"/>
      <c r="K74" s="113"/>
      <c r="L74" s="113"/>
      <c r="M74" s="164"/>
      <c r="N74" s="152"/>
    </row>
    <row r="75" spans="1:14" ht="45" customHeight="1">
      <c r="A75" s="14" t="s">
        <v>125</v>
      </c>
      <c r="B75" s="81" t="s">
        <v>88</v>
      </c>
      <c r="C75" s="39">
        <v>100</v>
      </c>
      <c r="D75" s="82">
        <v>4009</v>
      </c>
      <c r="E75" s="39"/>
      <c r="F75" s="82">
        <v>108</v>
      </c>
      <c r="G75" s="39">
        <f>F75+E75+D75+C75</f>
        <v>4217</v>
      </c>
      <c r="H75" s="39"/>
      <c r="I75" s="39">
        <v>2820</v>
      </c>
      <c r="J75" s="39"/>
      <c r="K75" s="39">
        <v>29</v>
      </c>
      <c r="L75" s="39">
        <f>K75+J75+I75+H75</f>
        <v>2849</v>
      </c>
      <c r="M75" s="83">
        <v>67.599999999999994</v>
      </c>
      <c r="N75" s="42" t="s">
        <v>136</v>
      </c>
    </row>
    <row r="76" spans="1:14">
      <c r="A76" s="129" t="s">
        <v>12</v>
      </c>
      <c r="B76" s="94"/>
      <c r="C76" s="94"/>
      <c r="D76" s="94"/>
      <c r="E76" s="94"/>
      <c r="F76" s="94"/>
      <c r="G76" s="94"/>
      <c r="H76" s="94"/>
      <c r="I76" s="94"/>
      <c r="J76" s="94"/>
      <c r="K76" s="94"/>
      <c r="L76" s="94"/>
      <c r="M76" s="94"/>
      <c r="N76" s="94"/>
    </row>
    <row r="77" spans="1:14" ht="54.95" customHeight="1">
      <c r="A77" s="14" t="s">
        <v>103</v>
      </c>
      <c r="B77" s="84" t="s">
        <v>77</v>
      </c>
      <c r="C77" s="44">
        <f>C78+C79</f>
        <v>12541.699999999999</v>
      </c>
      <c r="D77" s="53">
        <f>D78</f>
        <v>26406</v>
      </c>
      <c r="E77" s="44"/>
      <c r="F77" s="29"/>
      <c r="G77" s="29">
        <f>G78+G79</f>
        <v>38947.700000000004</v>
      </c>
      <c r="H77" s="29">
        <f>H78+H79</f>
        <v>8183.1</v>
      </c>
      <c r="I77" s="29">
        <f>I78+I79</f>
        <v>2055</v>
      </c>
      <c r="J77" s="29"/>
      <c r="K77" s="29"/>
      <c r="L77" s="29">
        <f>L78+L79</f>
        <v>10238.1</v>
      </c>
      <c r="M77" s="29">
        <v>26.3</v>
      </c>
      <c r="N77" s="17"/>
    </row>
    <row r="78" spans="1:14" ht="291.60000000000002" customHeight="1">
      <c r="A78" s="90" t="s">
        <v>104</v>
      </c>
      <c r="B78" s="87" t="s">
        <v>78</v>
      </c>
      <c r="C78" s="86">
        <v>10397.299999999999</v>
      </c>
      <c r="D78" s="88">
        <v>26406</v>
      </c>
      <c r="E78" s="86"/>
      <c r="F78" s="86"/>
      <c r="G78" s="86">
        <f>F78+E78+D78+C78</f>
        <v>36803.300000000003</v>
      </c>
      <c r="H78" s="86">
        <v>7648.6</v>
      </c>
      <c r="I78" s="86">
        <v>2055</v>
      </c>
      <c r="J78" s="86"/>
      <c r="K78" s="86"/>
      <c r="L78" s="86">
        <f>K78+J78+I78+H78</f>
        <v>9703.6</v>
      </c>
      <c r="M78" s="86">
        <v>26.4</v>
      </c>
      <c r="N78" s="72" t="s">
        <v>190</v>
      </c>
    </row>
    <row r="79" spans="1:14" ht="44.1" customHeight="1">
      <c r="A79" s="14" t="s">
        <v>105</v>
      </c>
      <c r="B79" s="38" t="s">
        <v>79</v>
      </c>
      <c r="C79" s="48">
        <v>2144.4</v>
      </c>
      <c r="D79" s="13"/>
      <c r="E79" s="48"/>
      <c r="F79" s="48"/>
      <c r="G79" s="48">
        <f>C79</f>
        <v>2144.4</v>
      </c>
      <c r="H79" s="48">
        <v>534.5</v>
      </c>
      <c r="I79" s="48"/>
      <c r="J79" s="48"/>
      <c r="K79" s="48"/>
      <c r="L79" s="48">
        <v>534.5</v>
      </c>
      <c r="M79" s="48">
        <v>24.9</v>
      </c>
      <c r="N79" s="75" t="s">
        <v>137</v>
      </c>
    </row>
    <row r="80" spans="1:14" ht="18" customHeight="1">
      <c r="A80" s="13"/>
      <c r="B80" s="85" t="s">
        <v>13</v>
      </c>
      <c r="C80" s="29">
        <f>C77+C72+C71+C65+C62+C61+C56+C54+C49+C48+C46+C44+C35+C23+C21+C18+C16+C15+C11+C7</f>
        <v>178063.5</v>
      </c>
      <c r="D80" s="29">
        <f>D77+D72+D71+D65+D61+D49+D35+D23+D18+D11+D7</f>
        <v>549084.30000000005</v>
      </c>
      <c r="E80" s="29">
        <f>E73+E71+E65+E49+E35+E23+E7</f>
        <v>98656.7</v>
      </c>
      <c r="F80" s="29">
        <f>F72+F62+F54+F11+F7+F71</f>
        <v>1674.3</v>
      </c>
      <c r="G80" s="29">
        <f>G77+G72+G71+G65+G62+G61+G56+G54+G49+G48+G46+G44+G35+G23+G21+G18+G16+G15+G11+G7</f>
        <v>827478.8</v>
      </c>
      <c r="H80" s="29">
        <f>H7+H11+H15+H16+H18+H21+H23+H35+H44+H46+H48+H49+H54+H56+H61+H62+H65+H71+H72+H77</f>
        <v>124263.70000000003</v>
      </c>
      <c r="I80" s="29">
        <f>I7+I11+I23+I49+I72+I77</f>
        <v>338931.28399999999</v>
      </c>
      <c r="J80" s="29">
        <f>J7+J11+J23+J35+J49+J65+J71+J72</f>
        <v>52993.37</v>
      </c>
      <c r="K80" s="29">
        <f>K54+K62+K71+K72+K11</f>
        <v>150.29999999999998</v>
      </c>
      <c r="L80" s="29">
        <f>L7+L11+L15+L16+L18+L21+L23+L35+L44+L46+L48+L49+L54+L56+L61+L62+L65+L71+L72+L77</f>
        <v>516338.65399999998</v>
      </c>
      <c r="M80" s="29">
        <v>62.4</v>
      </c>
      <c r="N80" s="13"/>
    </row>
    <row r="82" spans="1:14">
      <c r="A82" s="1" t="s">
        <v>30</v>
      </c>
    </row>
    <row r="83" spans="1:14">
      <c r="A83" s="1" t="s">
        <v>33</v>
      </c>
      <c r="J83" s="20" t="s">
        <v>34</v>
      </c>
    </row>
    <row r="85" spans="1:14">
      <c r="N85" s="5"/>
    </row>
    <row r="86" spans="1:14">
      <c r="A86" s="1" t="s">
        <v>31</v>
      </c>
      <c r="N86" s="27"/>
    </row>
    <row r="87" spans="1:14" ht="14.25" customHeight="1">
      <c r="A87" s="143" t="s">
        <v>42</v>
      </c>
      <c r="B87" s="143"/>
      <c r="N87" s="91"/>
    </row>
    <row r="88" spans="1:14" ht="6" customHeight="1"/>
    <row r="90" spans="1:14" ht="408.95" customHeight="1">
      <c r="N90" s="27" t="s">
        <v>188</v>
      </c>
    </row>
    <row r="91" spans="1:14" ht="131.44999999999999" customHeight="1">
      <c r="N91" s="27" t="s">
        <v>189</v>
      </c>
    </row>
    <row r="95" spans="1:14" ht="0.6" customHeight="1"/>
    <row r="96" spans="1:14" hidden="1"/>
    <row r="97" hidden="1"/>
    <row r="98" hidden="1"/>
    <row r="99" hidden="1"/>
  </sheetData>
  <sheetProtection password="CC21" sheet="1" objects="1" scenarios="1"/>
  <mergeCells count="104">
    <mergeCell ref="N73:N74"/>
    <mergeCell ref="N11:N12"/>
    <mergeCell ref="A73:A74"/>
    <mergeCell ref="N8:N9"/>
    <mergeCell ref="B24:B25"/>
    <mergeCell ref="A17:N17"/>
    <mergeCell ref="A22:N22"/>
    <mergeCell ref="I18:I19"/>
    <mergeCell ref="M24:M25"/>
    <mergeCell ref="L24:L25"/>
    <mergeCell ref="K24:K25"/>
    <mergeCell ref="J24:J25"/>
    <mergeCell ref="I24:I25"/>
    <mergeCell ref="H24:H25"/>
    <mergeCell ref="G24:G25"/>
    <mergeCell ref="F24:F25"/>
    <mergeCell ref="E24:E25"/>
    <mergeCell ref="D24:D25"/>
    <mergeCell ref="C24:C25"/>
    <mergeCell ref="C11:C13"/>
    <mergeCell ref="B11:B13"/>
    <mergeCell ref="A11:A13"/>
    <mergeCell ref="M73:M74"/>
    <mergeCell ref="L73:L74"/>
    <mergeCell ref="A87:B87"/>
    <mergeCell ref="A76:N76"/>
    <mergeCell ref="A70:N70"/>
    <mergeCell ref="A64:N64"/>
    <mergeCell ref="N18:N19"/>
    <mergeCell ref="A43:N43"/>
    <mergeCell ref="A55:N55"/>
    <mergeCell ref="A60:N60"/>
    <mergeCell ref="A34:N34"/>
    <mergeCell ref="A47:N47"/>
    <mergeCell ref="A53:N53"/>
    <mergeCell ref="A45:N45"/>
    <mergeCell ref="J18:J19"/>
    <mergeCell ref="H73:H74"/>
    <mergeCell ref="G73:G74"/>
    <mergeCell ref="F73:F74"/>
    <mergeCell ref="H26:H30"/>
    <mergeCell ref="M26:M30"/>
    <mergeCell ref="L26:L30"/>
    <mergeCell ref="K26:K30"/>
    <mergeCell ref="J26:J30"/>
    <mergeCell ref="I26:I30"/>
    <mergeCell ref="A29:A30"/>
    <mergeCell ref="G26:G30"/>
    <mergeCell ref="A1:N1"/>
    <mergeCell ref="A20:N20"/>
    <mergeCell ref="C18:C19"/>
    <mergeCell ref="B18:B19"/>
    <mergeCell ref="A18:A19"/>
    <mergeCell ref="H18:H19"/>
    <mergeCell ref="G18:G19"/>
    <mergeCell ref="F18:F19"/>
    <mergeCell ref="E18:E19"/>
    <mergeCell ref="D18:D19"/>
    <mergeCell ref="A14:N14"/>
    <mergeCell ref="M18:M19"/>
    <mergeCell ref="L18:L19"/>
    <mergeCell ref="K18:K19"/>
    <mergeCell ref="A3:A4"/>
    <mergeCell ref="B3:B4"/>
    <mergeCell ref="M3:M4"/>
    <mergeCell ref="N3:N4"/>
    <mergeCell ref="C3:G3"/>
    <mergeCell ref="H3:L3"/>
    <mergeCell ref="A6:N6"/>
    <mergeCell ref="M11:M13"/>
    <mergeCell ref="L11:L13"/>
    <mergeCell ref="K11:K13"/>
    <mergeCell ref="K73:K74"/>
    <mergeCell ref="J73:J74"/>
    <mergeCell ref="I73:I74"/>
    <mergeCell ref="E73:E74"/>
    <mergeCell ref="D73:D74"/>
    <mergeCell ref="C73:C74"/>
    <mergeCell ref="B73:B74"/>
    <mergeCell ref="D62:D63"/>
    <mergeCell ref="C62:C63"/>
    <mergeCell ref="B62:B63"/>
    <mergeCell ref="A62:A63"/>
    <mergeCell ref="J11:J13"/>
    <mergeCell ref="I11:I13"/>
    <mergeCell ref="H11:H13"/>
    <mergeCell ref="G11:G13"/>
    <mergeCell ref="F11:F13"/>
    <mergeCell ref="E11:E13"/>
    <mergeCell ref="D11:D13"/>
    <mergeCell ref="F26:F30"/>
    <mergeCell ref="E26:E30"/>
    <mergeCell ref="D26:D30"/>
    <mergeCell ref="C26:C30"/>
    <mergeCell ref="B26:B30"/>
    <mergeCell ref="M62:M63"/>
    <mergeCell ref="L62:L63"/>
    <mergeCell ref="K62:K63"/>
    <mergeCell ref="J62:J63"/>
    <mergeCell ref="I62:I63"/>
    <mergeCell ref="H62:H63"/>
    <mergeCell ref="G62:G63"/>
    <mergeCell ref="F62:F63"/>
    <mergeCell ref="E62:E63"/>
  </mergeCells>
  <pageMargins left="0.39370078740157483" right="0" top="0" bottom="0" header="0.31496062992125984" footer="0.31496062992125984"/>
  <pageSetup paperSize="9" scale="44" orientation="landscape" r:id="rId1"/>
  <rowBreaks count="6" manualBreakCount="6">
    <brk id="13" max="13" man="1"/>
    <brk id="25" max="13" man="1"/>
    <brk id="32" max="13" man="1"/>
    <brk id="46" max="13" man="1"/>
    <brk id="61" max="13" man="1"/>
    <brk id="75" max="1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Лист1</vt:lpstr>
      <vt:lpstr>Лист2</vt:lpstr>
      <vt:lpstr>Лист3</vt:lpstr>
      <vt:lpstr>Лист4</vt:lpstr>
      <vt:lpstr>Лист5</vt:lpstr>
      <vt:lpstr>Лист1!Область_печати</vt:lpstr>
    </vt:vector>
  </TitlesOfParts>
  <Company>Райфо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Керш М</dc:creator>
  <cp:lastModifiedBy>Skonina</cp:lastModifiedBy>
  <cp:lastPrinted>2015-10-20T02:23:19Z</cp:lastPrinted>
  <dcterms:created xsi:type="dcterms:W3CDTF">2011-07-04T07:10:28Z</dcterms:created>
  <dcterms:modified xsi:type="dcterms:W3CDTF">2021-04-15T04:12:41Z</dcterms:modified>
</cp:coreProperties>
</file>