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040" windowHeight="954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Лист1!$A$1:$P$80</definedName>
  </definedNames>
  <calcPr calcId="124519"/>
</workbook>
</file>

<file path=xl/calcChain.xml><?xml version="1.0" encoding="utf-8"?>
<calcChain xmlns="http://schemas.openxmlformats.org/spreadsheetml/2006/main">
  <c r="L22" i="1"/>
  <c r="L65" l="1"/>
  <c r="L72" s="1"/>
  <c r="K72"/>
  <c r="J72"/>
  <c r="I72"/>
  <c r="H72"/>
  <c r="L69"/>
  <c r="H69"/>
  <c r="L67"/>
  <c r="K65"/>
  <c r="H65"/>
  <c r="I65"/>
  <c r="H43" l="1"/>
  <c r="I43"/>
  <c r="L43"/>
  <c r="L7" l="1"/>
  <c r="K7"/>
  <c r="J7"/>
  <c r="I7"/>
  <c r="H7"/>
  <c r="L10"/>
  <c r="H51"/>
  <c r="L51"/>
  <c r="L61"/>
  <c r="J59"/>
  <c r="I59"/>
  <c r="H59"/>
  <c r="L59"/>
  <c r="L60"/>
  <c r="G49"/>
  <c r="G72" s="1"/>
  <c r="F69"/>
  <c r="F72" s="1"/>
  <c r="E72"/>
  <c r="D72"/>
  <c r="C69"/>
  <c r="C43"/>
  <c r="C21"/>
  <c r="C7"/>
  <c r="G43"/>
  <c r="G70"/>
  <c r="D69"/>
  <c r="G71"/>
  <c r="G67"/>
  <c r="G66"/>
  <c r="G65"/>
  <c r="G64"/>
  <c r="D59"/>
  <c r="E59"/>
  <c r="G59"/>
  <c r="G62"/>
  <c r="G60"/>
  <c r="G61"/>
  <c r="G45"/>
  <c r="G46"/>
  <c r="G42"/>
  <c r="G40"/>
  <c r="G38"/>
  <c r="G36"/>
  <c r="G35"/>
  <c r="G34"/>
  <c r="G33"/>
  <c r="G32"/>
  <c r="G30"/>
  <c r="G27"/>
  <c r="G26"/>
  <c r="G19"/>
  <c r="G16"/>
  <c r="G11"/>
  <c r="D7"/>
  <c r="E7"/>
  <c r="G7"/>
  <c r="G10"/>
  <c r="L29"/>
  <c r="H29"/>
  <c r="L25"/>
  <c r="L21" s="1"/>
  <c r="L23"/>
  <c r="I21"/>
  <c r="H21"/>
  <c r="G69" l="1"/>
  <c r="C72"/>
  <c r="C59"/>
  <c r="G51"/>
  <c r="C51"/>
  <c r="G44"/>
  <c r="G29"/>
  <c r="C29"/>
  <c r="G25"/>
  <c r="G23"/>
  <c r="G22"/>
  <c r="D21"/>
  <c r="G21" l="1"/>
  <c r="M72" s="1"/>
</calcChain>
</file>

<file path=xl/sharedStrings.xml><?xml version="1.0" encoding="utf-8"?>
<sst xmlns="http://schemas.openxmlformats.org/spreadsheetml/2006/main" count="181" uniqueCount="176">
  <si>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</si>
  <si>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</si>
  <si>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</si>
  <si>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</si>
  <si>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</si>
  <si>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</si>
  <si>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</si>
  <si>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</si>
  <si>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</si>
  <si>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</si>
  <si>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</si>
  <si>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</si>
  <si>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</si>
  <si>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</si>
  <si>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</si>
  <si>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</si>
  <si>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</si>
  <si>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</si>
  <si>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</si>
  <si>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</si>
  <si>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</si>
  <si>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</si>
  <si>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</si>
  <si>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</si>
  <si>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</si>
  <si>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</si>
  <si>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иные</t>
  </si>
  <si>
    <t>Всего</t>
  </si>
  <si>
    <t>Информация о выполненных мероприятиях</t>
  </si>
  <si>
    <t>Кассовые расходы с начала года</t>
  </si>
  <si>
    <t>Руководитель УФиЭ</t>
  </si>
  <si>
    <t>Исполнитель</t>
  </si>
  <si>
    <t>1.</t>
  </si>
  <si>
    <t>Усть-Абаканского района</t>
  </si>
  <si>
    <t>Потылицына Н.А.</t>
  </si>
  <si>
    <t>14</t>
  </si>
  <si>
    <t>Выполнено с начала года % (гр.12/гр.7х100)</t>
  </si>
  <si>
    <t>Подпрограмма "Обеспечение доступности дошкольного образования в Усть-Абаканском районе"</t>
  </si>
  <si>
    <t>Подпрограмма "Школьное питание"</t>
  </si>
  <si>
    <t>Целевая программа "Развитие муниципальной службы в Усть-Абаканском районе на 2013-2015 годы"</t>
  </si>
  <si>
    <t>Непрерывный мониторинг и прогнозирование угроз безопасности жизни в районе</t>
  </si>
  <si>
    <t>5.</t>
  </si>
  <si>
    <t>Подпрограмма "Реализация национальной образовательной инициативы "Наша новая школа""</t>
  </si>
  <si>
    <t>Керш М.А. 8(390)32-2-18-52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</si>
  <si>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</si>
  <si>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план на год </t>
  </si>
  <si>
    <t>Муниципальная                        программа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</si>
  <si>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</si>
  <si>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«Развитие подотрасли животноводства, переработки и реализации продукции животноводства»</t>
  </si>
  <si>
    <t>Подпрограмма «Развитие подотрасли растениеводства, переработки и реализации продукции растениеводства»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</si>
  <si>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</si>
  <si>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</si>
  <si>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"Развитие  образования  в  Усть-Абаканском районе (2014-2020 годы)"</t>
  </si>
  <si>
    <t>Муниципальная программа «Развитие торговли в Усть-Абаканском районе до 2015 года»</t>
  </si>
  <si>
    <t>Муниципальная программа "Профилактика заболеваний и формирование здорового образа жизни (2014-2020 годы)"</t>
  </si>
  <si>
    <t>Подпрограмма "Патриотическое воспитание"</t>
  </si>
  <si>
    <t>Подпрограмма «Вовлечение молодежи в социальную практику»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</si>
  <si>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</si>
  <si>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</si>
  <si>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Подпрограмма "Развитие и модернизация библиотечного дела"</t>
  </si>
  <si>
    <t>Подпрограмма «Развитие клубного дела и поддержка народного творчества»</t>
  </si>
  <si>
    <t>Подпрограмма "Обеспечение сохранности музейного фонда и развитие музеев Усть-Абаканского района"</t>
  </si>
  <si>
    <t>Подпрограмма "Государственная охрана и популяризация объектов культурного наследия (памятников истории и культуры) Усть-Абаканского района)"</t>
  </si>
  <si>
    <t>Подпрограмма  «Развитие архивного дела в Усть-Абаканском районе»</t>
  </si>
  <si>
    <t>Муниципальная программа  "Развитие физической культуры и спорта в Усть-Абаканском районе  (2014 - 2020 годы)"</t>
  </si>
  <si>
    <t>Муниципальная программа«Развитие туризма в Усть-Абаканском районе (2014-2020 годы)»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</si>
  <si>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</si>
  <si>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</si>
  <si>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</si>
  <si>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</si>
  <si>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</si>
  <si>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</si>
  <si>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</si>
  <si>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>Муниципальная программа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</si>
  <si>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</si>
  <si>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</si>
  <si>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</si>
  <si>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</si>
  <si>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Муниципальная программа  «Развитие системы обращения с отходами производства и потребления на территории Усть-Абаканского района (2014-2020 годы)»</t>
  </si>
  <si>
    <t>Муниципальная программа "Развитие транспортной системы Усть-Абаканского района (2014-2020 годы)"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</si>
  <si>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</si>
  <si>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</si>
  <si>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</si>
  <si>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</si>
  <si>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</si>
  <si>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</si>
  <si>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</si>
  <si>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</si>
  <si>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</si>
  <si>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</si>
  <si>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</si>
  <si>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«Сохранение и развитие малых сел Усть-Абаканского района до 2015 года»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</si>
  <si>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</si>
  <si>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</si>
  <si>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</si>
  <si>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</si>
  <si>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</si>
  <si>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</si>
  <si>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</si>
  <si>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</si>
  <si>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</si>
  <si>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</si>
  <si>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</si>
  <si>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</si>
  <si>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</si>
  <si>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</si>
  <si>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</si>
  <si>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</si>
  <si>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</si>
  <si>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</si>
  <si>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1.3.</t>
  </si>
  <si>
    <t>7.1.</t>
  </si>
  <si>
    <t>7.2.</t>
  </si>
  <si>
    <t>7.3.</t>
  </si>
  <si>
    <t>7.4.</t>
  </si>
  <si>
    <t>7.5.</t>
  </si>
  <si>
    <t>8.6.</t>
  </si>
  <si>
    <t>12.1.</t>
  </si>
  <si>
    <t>12.2.</t>
  </si>
  <si>
    <t>12.3.</t>
  </si>
  <si>
    <t>14.1.</t>
  </si>
  <si>
    <t>14.2.</t>
  </si>
  <si>
    <t>14.3.</t>
  </si>
  <si>
    <t>17.1.</t>
  </si>
  <si>
    <t>17.2.</t>
  </si>
  <si>
    <t>17.3.</t>
  </si>
  <si>
    <t>19.1.</t>
  </si>
  <si>
    <t>19.2.</t>
  </si>
  <si>
    <t xml:space="preserve">1.Во всех образовательных учреждениях района проведенеы мероприятия в рамках  антинаркотической  акции и   Всероссийского  интернет-урока антинаркотической направленности.                                                                                                      2. Участие в республиканских  мероприятиях антинаркотической направленности:                                                                                                                                                                                                                                                                        
- заседание Республиканского молодежного антинаркотического совета «Презентация опыта работы»;
- конкурс «Этнические  традиции моей семьи»;                                                                                                                                                                                                                                                                     - всероссийский урок (занятие) «Здоровые дети -  в здоровой семье»
</t>
  </si>
  <si>
    <t>1.Оказание адресной помощи малоимущим гражданам, пострадавшим от пожара.</t>
  </si>
  <si>
    <t>Отчет о реализации муниципальных  программ действующих на территории Усть-Абаканского района за 6 месяцев  2014 года.</t>
  </si>
  <si>
    <t>1.Проведение ежегодного  мониторинга обеспеченности населения Усть-Абаканского района площадью торговых объектов, опубликование результатов на сайте Усть-Абаканского района.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 и проведение ярмарок местных товаропроизводителей, в  целях  стимулирования деловой активности  хозяйствующих субъектов.                                                                                                                                                                                                                                                                                                                                                                                          3.Ведение торгового реестра.                                                                                                                                                                                                                                                                                                                                             4.Организация обучающих семинаров для предпринимателей</t>
  </si>
  <si>
    <t xml:space="preserve">1.Решением совета депутатов Усть-Абаканского района принято Положение о предоставлении муниципальными служащими сведений о расходах.                                                                                                                   2.Проводится мониторинг соответствия законодательству нормативных  актов администрации района – проверено 3 НПА </t>
  </si>
  <si>
    <t>1.Участие в форуме, посвященному "Году культуры в Российской Федерации", который проходил в г. Москва с 24 по 26 марта 2014 года.</t>
  </si>
  <si>
    <t xml:space="preserve">1.Заседания межведомственной комиссии в поселениях района о признании жилых домов различной формы собственности аварийными и непригодными для проживания. </t>
  </si>
  <si>
    <t>1.Назначены ответственные исполнители в бюджетных учреждениях по мониторингу энергопотребления и воды.                                                                                                                                                                       2.Проведен инструктаж работников по существующим методам энергосбережения, применяемым при исполнении трудовых обязанностей.</t>
  </si>
  <si>
    <t>27,3</t>
  </si>
  <si>
    <t xml:space="preserve">1.Проведение консультаций 20 молодым семьям по оформлению документов для участия в подпрограмме
2.Формирования списков молодых семей для участия в Подпрограмме в 2015г. - 9 семей
3.Прием и оформление документов 5 участников подпрограммы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Выплачены субсидии молодым семьям получившим свидетельства в 2013г.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</si>
  <si>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1.Межевание границ земельных  участков п.Тепличный - 130                                                                                                                                                                                                                                                                                            2.Разработка ПСД северо-западного района р.п.Усть-Абапкан -2597 3.Проектирование и строительство инженерной инфраструктуры районов комплексной застройки:
- рп. Усть – Абакан, район «Ново-Образцово» - 396 в т.ч. 392 (РХ)
</t>
  </si>
  <si>
    <t>1.  Заработная плата  по договору за  охрану объекта "Биотермическая яма" -53,3</t>
  </si>
  <si>
    <t>1. Оказание поддержки Усть-Абаканскому районному обществу- 149,6, в т.ч. заработная плата-105,8; подох. налог-13,9;  отчисления от ФОТ- 27,6; канцтовары-1,2; почтовые расходы-0,1; хозрасходы - 0,4; транспортные расходы - 0,6.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Мероприятие, посвященное Международному дню 8 марта.                                                                                                                                                                                                                                                                                            3.Празднование Дня защитников Отечества.                                                                                                                                                                                                                                                                                                     4.Проведение президиума-правления-4,3                                                                                                                                                                                                                                                                                                                                5.Конкурс рисунка среди  детей-инвалидов - 0,7                                                                                                                                                                                                                                                                                                              6.Районный фестиваль "Алло, мы ищем таланты!"-6                                          7. Спортивные мероприятия -5 (спартакиада по легкой атлетике - 4,5, участие в республиканских соревнованиях по л/а -0,5)</t>
  </si>
  <si>
    <t xml:space="preserve">1. Цикл  мероприятий направленных на профилактику асоциальных явлений среди несовершеннолетних и молодежи:                                                                                                                                                                            2. Встреча трёх поколений» с приглашением воинов Афганистана, школьных патриотических объединений, родителей погибших солдат;
3. Конкурс буклетов, направленных на пропаганду здорового образа жизни «Сохрани себя»;
4.Молодёжь района приняла участие в работе Республиканского молодёжного антинаркотического Совета;                                                                                                                                                                                                        5.На базе МКУ культуры «Молодёжный центр»  состоялось заседание антинаркотического совета молодёжи Усть-Абаканского района с приглашением учащихся образовательных учреждений.                                                                                                                                                                                                              6.Организованы 3 выездные административные комиссии в поселения Солнечного, Усть-Бюрского и Сапоговского сельсоветов.                                                                                                                                                                             7.Восстановление документов лицам, находящимся в тяжелой жизненной ситуации -1 т.р. (оплата квитанци госпошлины, фотографирование) </t>
  </si>
  <si>
    <t xml:space="preserve">1.Районная олимпиада «Знатоки ПДД» - 14,9 т.р. (награждение по итогам олимпиады)                                                                                                                                                                                                                                            2.Районный конкурс на соискание гранта за лучшую организацию работы по профилактике детского дорожно-транспортного травматизма (I место "Росток" п.Рассвет) </t>
  </si>
  <si>
    <t>1. Проведено 55 рейдов по неблагополучным семьям,  посещено 125 семей, выявлено 7 безнадзорных  подростков, из них возвращено в семью 4 ребенка, направлено в центр социальной помощи п.Майна -3 ребенка - 2 т.р.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Оказана помощь вещами бывшими в употреблении 36 детям, проживающим в неблагополучных и малообеспеченных семьях-4,01                                                                                                                                                        3. Организован выезд 18 несовершеннолетним детям в  театр "Сказка"  г.Абакан.</t>
  </si>
  <si>
    <t>1.Подготовка пакета документов для претендентов – получателей социальных выплат в 2014 году.                                                                                                                                                                                                          2.Выплата субсидии 5 семьям 3862,6 (433,2 кв.мв), в  т.ч. (РФ-1946,4) (РХ- 1469)(РБ-447,2)                                                                                                                                                                                                                                 3.Разработка ПСД на строительство СДК в с.Чарки - 297 т.р. с.Московское -198,9                                                                                                                                                                                                                                                  4.Ограждение санитарной зоны водозаборной башни с Московское-25,5,  разработка ПСД на  строительство водозаборных скважин в а.Мохов, д.Ковыльная-140</t>
  </si>
  <si>
    <t>1.Комплектация пакета документов по включению в Перечень получателей субсидий на 2014 год.                                                                                                                                                                                                   2.Организация и проведение  сельскохозяйственных ярмарок выходного дня в п. Усть-Абакан                                                                                                                                                                                                                                                                                                       3.Участие в республиканской ярмарке «Чыл Пазы».                                                                                                                                                                                                                                                                                                                  4.Проведение спортивного праздника, посвященный Дню Победы в аале Райков. Премирование победителей-130</t>
  </si>
  <si>
    <t xml:space="preserve">1.Проведение районных массовых физкультурно-оздоровительных и спортивных мероприятий «Лыжня России», отборочные туры к Х играм народов республики  Хакасия-50,9                                                                                                                                                                2.Участие в республиканских и российских соревнованиях (Первенство России по боксу) -32,1                                                                                                                                                                                                              3.Повышение квалификации тренеров и иных специалистов -54                                                                                                                                                                                                                                                                                      4.Субсидии на выполнение муниципального задания -8054,6, из них:-з/плата -6000,0; суточные 5; начисления на з/плату 1451,4; услуги связи 19,2; командировочные расходы 33,9; коммунальные услуги 415,7; обслуживание имущества 45,7; курсы 39,3;  запасные части на автомобиль 44,4.                                                                                                                                                                                                                                 5.Приобретение и замена осветительных прожекторов -60 6.Обеспечение   сборных команд района спортивной формой-11                                                                                                                                              7.Страхование, диспансеризация, обеспечение необходимыми лекарственными препаратами спортсменов, членов сборной района-9
</t>
  </si>
  <si>
    <t>1.Изготовление буклетов "Туристическое кольцо Усть - Абаканского района" для использования на выставках, форумах туристской направленности, в целях  популяризации туристических объектов Усть - Абаканского района -5 т.р.                                                                                                                                                                                                                                                                         2.Субсидии на выполнение муниципального задания 552,3т.р. из них: 418,7 заработная плата,  отчисления - 118,8; услуги связи - 2,8; пеня 0,6, ГСМ-7                                                                                                                                                                                                                                               3. Участие в форуме, посвященному "Году культуры в Российской Федерации"-5,6</t>
  </si>
  <si>
    <t>52,4</t>
  </si>
  <si>
    <t xml:space="preserve">1.Районный тур второго этапа всероссийского конкурса «Живая классика», Неделя детско-юношеской книги.                                                                                                                                                                                             2.Мероприятия посвященные 90-летию Усть-Абаканского района-250 (Транспортные услуги -3;изготовление полиграфической продукции
-11,5; подарки, сувениры - 71,3; скамейки,стеллажи,шатер- 33,7; баннеры, ГСМ, продукты, оформление мероприятия-130,5)                                                                                                                                                                  3.Субсидии на выполнение муниципального задания-8844,4 (з/пл. 6461,5; начисления на з/пл. 1785,1; усл.связи 136,7; коммунальные услуги 239,8; обслуживание им-ва 73,3;подписка 74,3; написание книги-45,0; курсы по ПБ-3,8;книги 5,9;семена,саженцы,уголь-19,0)                                                                                                                                                                                                                                                                                  4.Написание книги района - 300
</t>
  </si>
  <si>
    <t xml:space="preserve">1.Участие творческих коллективов района в Республиканских мероприятиях  «Чыл-Пазы»- 25  (ГСМ - 4,2; оформление 4,7; продукты 16,1)                                                                                                                                               2.Организация творческих поездок районных коллективов -10 (концерт в Боградском районе «Музыка нас связала»)  3.Республиканский конкурс среди хореографических коллективов.                                                                                                        4.Выставка детского декоративно-прикладного творчества и изобразительного искусства.                                                                                                                                                                                                                      5.Приобретены костюмы для хора с.Опытное -63                                                                                                                                                                                                                                                                                                         6.Юбилейные мероприятия в рамках празднования 90-летия Усть-Абаканского района-350 в т.ч. (средства СУЭКа-200,0) в т.ч. (цветы-15,0; выступления творческих коллективов-85; питание-20,0; монтаж и демонтаж сценических площадок-80, приобретение онцертных костюмов коллективов района -150)
</t>
  </si>
  <si>
    <t>59,1</t>
  </si>
  <si>
    <t>22,2</t>
  </si>
  <si>
    <t>1.Субсидии на выполнение муниципального задания -108,7 из них: з/плата 83,6; начисления на з/плату 22,4; услуги связи 2,7 
2.Подготовка оъекта к празднованию 9 Мая -40 (обслуживание газовой установки-11,5; сжиженный газ-2,8; изготовление дополнительных списков ветеранов-25,7)</t>
  </si>
  <si>
    <t>3</t>
  </si>
  <si>
    <t>Оплата по трудовому договору-16,6</t>
  </si>
  <si>
    <t>59,7</t>
  </si>
  <si>
    <t xml:space="preserve">Районное мероприятие, посвященное 25-ой годовщине вывода Советских войск из республики Афганистан, «Как на Масленой недели», «Разгуляй четверток», Конкурсно-игровая программа «Хвостатые-усатые», творческий вечер «Женщина. Весна. Любовь», Юбилейный вечер «Мелодия жизни», Фотовернисаж «В объективе культуры», «Страна Мультипутия»,  «Чудеса превращения» 
</t>
  </si>
  <si>
    <t xml:space="preserve">1. Обработка очагов тубинфекции, приобретение дезинфицирующих средств для очагов, выявленных в   п.Усть-Абакан, а.Райков, п.Тепличный, п.Майский и др.-83,9                                                                                  2. Приобретение вакцины против гепатита -114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Субсидии некоммерческим организациям -  152,1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</si>
  <si>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1.Оказание поддержки сть-Абаканскому районному обществу ветеранов для осуществления их уставной деятельности - из них: з/плата -103,9; отчисления от ФОТ - 36,1;  услуги: сбербанка-0,4; связи-3,1; транспортные 0,2; прочие 0,1.                                                                                                                                                                   2. Организация оздоровления и реабилитации ветеранов ВОВ, труда, пенсионеров и пожилых граждан Усть-Абаканского района -370,  оздоровлено 43 человека                                                                                                                                                                                                       3.Культурно-массовые мероприятия и спортивные мероприятия -2                                                                                                                                                                                                                                                                              4.Цикл мероприятий, посвященных Дню Победы - 2,5</t>
  </si>
  <si>
    <r>
      <t xml:space="preserve">1.Выплата ежемесячных денежных средств на содержание детей-сирот и детей, оставшихся без попечения родителей - 11232,1(РХ), вознаграждение приёмным родителям - 3104,8РХ); 5(РБ)                                                                                                   </t>
    </r>
    <r>
      <rPr>
        <sz val="12"/>
        <color rgb="FFFF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</si>
  <si>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1.Субсидии на выполнения муниципального задания - 728,5 в т.ч.                                                                оплата труда 470,0; коммунальные услуги - 10,0 услуги по сод.имущества- 35,6; прочие услуги - 204,3; прочие расходы - 5,0; приобретение материальных запасов - 3,6                                                                                                                                                                                                                                                               2.Приобретение разовой посуды, питьевой воды для открытия пришкольного лагеря (МБ) - 25,1                                                                  3.Временное трудоустройство несовершеннолетних в 4 школах - 61,6                                                                                                                                                                                                                                                                                                                                                                                             4.Ремонт водопровода, канализации и электрооборудования 100,0</t>
  </si>
  <si>
    <r>
      <t>1.Оснащение  оргтехникой  д/с "Радуга" р.п. Уусть-Абакан-100                                                                                                                                                                                                                                                                                     2.Компенсация части родительской платы-1968 (МБ); 4105(РХ) -1322 ребенка)                                                                                                                                                                                                                                                                3.Субсидии на выполнения муниципального задания</t>
    </r>
    <r>
      <rPr>
        <b/>
        <sz val="12"/>
        <rFont val="Times New Roman"/>
        <family val="1"/>
        <charset val="204"/>
      </rPr>
      <t xml:space="preserve"> 41785,1</t>
    </r>
    <r>
      <rPr>
        <sz val="12"/>
        <rFont val="Times New Roman"/>
        <family val="1"/>
        <charset val="204"/>
      </rPr>
      <t xml:space="preserve"> 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- средств МБ 17272,6</t>
    </r>
    <r>
      <rPr>
        <sz val="12"/>
        <rFont val="Times New Roman"/>
        <family val="1"/>
        <charset val="204"/>
      </rPr>
      <t>: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оплата труда 14877,7; услуги связи 63,0; транспортные услуги 21,8, коммунальные услуги 1215,7; услуги по сод.имущества 482,8; прочие услуги 241,5; прочие расходы 130,6; приобретение основных средств 78,0; приобретение мат.запасов 161,5.                 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- средств РХ 24512,5 : </t>
    </r>
    <r>
      <rPr>
        <sz val="12"/>
        <rFont val="Times New Roman"/>
        <family val="1"/>
        <charset val="204"/>
      </rPr>
      <t xml:space="preserve">оплата труда 23675,3; услуги связи 40,5; прочие услуги 18,5; приобретение основных средств 298,9; приобретение мат.запасов  479,3.                                                                                                                                                     4.Экспертиза ПСД, выполнение проектно-изыскательных работ на строительство д/с в с. Зеленое-101,6                                                                                                                                                                              5.Ремонт электрооборудования - д/с "Ласточка"-15 </t>
    </r>
  </si>
  <si>
    <t>1.Школьное питание (РХ)- 1131,6 ; (МБ)-328,3 (1935 чел.)                                                                                                                                                                                                                                                                                                      2.Бесплатное питание 114,5 (МБ) 199 чел.                                                                                                                                                                                                                                                                                           3.Капитальный ремонт пищеблока МБОУ "Опытненская СОШ" 749,4 (РХ); 7,6 (МБ) МБОУ "Расцветская СОШ"- 545,4(РХ); 5,6(МБ)</t>
  </si>
  <si>
    <t xml:space="preserve">1.Организация работы Молодежного ресурсного центра -440,6     оплата труда 428,3; услуги связи 7,3;  прочие расходы - 5,0                                                                                                                                                                                        2. Временное трудоустройство МБ - 4,7 </t>
  </si>
  <si>
    <t xml:space="preserve">1. Взаимодействие детских и молодежных общественных организаций с районным Советом ветеранов (участие школьников в работе пленума Усть-Абаканского районного общества ветеранов)                                 2.Выставка рисунков, посвященная воинам-афганцам, исполнявшим служебный долг за пределами Отечества                                                                                                                                                                                                                        3. Выставка художественных работ, посвященная  военно-патриотической  тематике                                                                                                                                                                                                                            4.Проведение военно-спортивной игры "Зарница"-20                                                                                                                                                                                                                                                                                                       5.Проведение военно-полевых сборов старшекласников МБ - 31,5 (ГСМ и продукты питания)                                                                                                                                                                                                                      6.Акция "Георгиевская лента" и "Свеча памяти" МБ - 20,0 </t>
  </si>
  <si>
    <r>
      <t>1. Обслуживание сайта  УО- 10,0 (МБ)                                                                                                                                                                                                                                                                                                                                         2.Участие школьников  в соревнованиях г.Красноярска МБОУ "Доможаковская СОШ" - 16,1 (МБ транспортные расходы)                                                                                                                                                                                                                                                                                                                                                                                    3.Оплата труда руководителей кружков  Хакасского литературного творчества ( РХ 70,7); (МБ 3,55)                                                                                                                                                                                                                                            4. Оплата труда руководителей спортивных секций(МБ -40,8; РХ345,4)                                                                                                                                                                                                                                                             5.Капитальный ремонт крыши спортивного зала МБОУ "Усть-Абаканская СОШ- 2078,8(МБ)                                                                                                                                                                                                            6.Оборудование школьных автобусов тахографами (12 единиц техники) 588,8(МБ)                                                                                                                                                                                                                                                   7. Приобретение модульного туалета МБОУ "Красноозерная ООШ" МБ- 1 т.р.; РХ- 124,5                                                                                                                                                                                                              8.Ремонт кабинетов МБОУ "Расцветская СОШ" -160,4(МБ)  9..Содержание детей-сирот, детей, оставшихся без попечения родителей- 376,2(РХ) (приобретение медикаментов и средств личной гигиены - 18,8; мягкого инвентаря - 169,3; материальных запасов - 188,1)                                                                                                                                                                                                                                                                                                  10.Обследование и оценка тех.состояния здания МБОУ "Сапоговская СОШ" СП ДС "Ручеек" МБ - 8,0                                                                                                                                                                                                             11.Капитальный ремонт МБОУ "Райковская СОШ" СП ДС "Сказка" для открытия дополнительных мест МБ- 5,4; РХ - 500,0                                                                                                                                                                                                                                                                           12.Субсидии на выполнения муниципального задания в образовательных организациях: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</t>
    </r>
    <r>
      <rPr>
        <b/>
        <sz val="12"/>
        <rFont val="Times New Roman"/>
        <family val="1"/>
        <charset val="204"/>
      </rPr>
      <t>из средств МБ - 15900,2 т.р., из них:</t>
    </r>
    <r>
      <rPr>
        <sz val="12"/>
        <rFont val="Times New Roman"/>
        <family val="1"/>
        <charset val="204"/>
      </rPr>
      <t xml:space="preserve"> оплата труда 5026,9; прочие выплаты - 0,2; услуги связи 49,6; транспортные услуги  286,1;                                                                                                                                               </t>
    </r>
  </si>
  <si>
    <r>
      <t xml:space="preserve"> коммунальные услуги 5917,1; услуги по сод.имущества 1510,6; прочие услуги 774,5; прочие расходы 87,9; приобретение основных средств 17,4; приобретение мат.запасов 1222,9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>-из средств РХ</t>
    </r>
    <r>
      <rPr>
        <sz val="12"/>
        <rFont val="Times New Roman"/>
        <family val="1"/>
        <charset val="204"/>
      </rPr>
      <t>- 185344,5 из них: оплата труда 183099,9; услуги связи 562,1; прочие услуги 372,9; приобретение основных средств 398; приобретение мат.запасов 911,6.                                                                                                             13.Субсидии на выполнения муниципального задания в организациях предоставляющих дополнительное образование детям:                                                                                                                                                  -из средств МБ - 4460,6 из них: оплата труда 4373;  услуги связи 14,9; коммунальные услуги 14; услуги по сод.имущества 17,4; прочие услуги 24,5; прочие расходы 2,0; приобретение основных средств 7,8  приобретение мат.запасов 7,0                                                                                                                         14.Субсидии на выполнение муниципального задания в общеобразовательных специальных (коррекционных) организациях:                                                                                                                                                                  -из средств  МБ - 153,5  из них: оплата труда 14,4; услуги связи 0,5; коммунальные услуги 106,2; услуги по сод.имущества 29,4; приобретение мат. запасов 3</t>
    </r>
  </si>
  <si>
    <t>54,3</t>
  </si>
  <si>
    <t xml:space="preserve">1.Выезд социальной бригады  Черногорского реабилитационного центра на ст. Уйбат.  Организована выдача вещей, книг 7 семьям. Оказана социально-психологическая помощь  2 семьям и консультации по льготам – 12 семьям. Проведен забор крови для исследования на сахар и холестерин – 12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2.Первая  медицинская помощь населению малых сел оказывается в амбулаториях и ФАПах на территории которых они расположены. В аале Мохов и д.Заря организованы домовые хозяйства по оказанию первой мед. помощи (Районная больница)                                                                                                                                                                                                                                                                                                                              3.Проходит диспансеризация взрослого населения согласно графика.                                                                                                                                                                                                                                                                                                                   4.Обслуживание  населения  через  организацию передвижных библиотечных пунктов в малых селах: а. Ах-Хол, ст. Уйбат, д. Салбык, а. Шурышев, а. Баинов, д. Камышовая, д. Камызяк 5.Поощрение детей за успехи в учебе и трудовом обучении:  а. Трояков – Розов Никита; ст. Тигей – Тодышев Дмитрий;
а. Ах-Хол – Майнашева Валерия, Колесникова Елена, Килижеков Влад.                                                                                                                                                                                                                                                         6.Проведение мероприятия «День малого села» д. Заря – выездной концерт, а. Ах-Хол – с комитетом по занятости РХ,
а. Шурышев – выездная бригада (библиотека и агитбригада СДК Райков)
</t>
  </si>
  <si>
    <r>
      <t xml:space="preserve">1. Организация двух  сельскохозяйственных ярмарок выходного дня -20 т.р. (премирование участников ярмарки)                                                                                                                                                                                                                                                                                      2.Организация обучающих семинаров для предпринимателей  ООО"Налоги. Бизнес. Проаво", Межрайонная ГНИ по РХ -"Изменение в налоговом  законодательстве в 2014 г."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>3.Заседание Совета по предпринимательству.                                                                                                                                                                                                                                                                                                                         4.Конкурс "Молодой прелприниматель года" -50 (призы, атрибутика, цветы)  5.Проведение голоубого огонька в честь Дня рсссийского предпринимателя -19,4 (атрибутика, цветы)</t>
    </r>
  </si>
  <si>
    <t>1.Разработка ПСД на строительство водоснабжения для ИЖС с.Зелёное (для многодетных и льготных категорий граждан)-4,9(РБ); 497,9(РХ)</t>
  </si>
  <si>
    <t>1.Капитальный ремонт котельной п.Тепличный - 72(МБ); 813,7(РХ)                                                                                                                                                                                                                                                                                                            2.Капитальный ремонт теплосети по ул. Мира п.Опытное - 0,2(МБ); 1,4(БП), сетей водоснабжения 18,8(РХ); 2,1(БП)                                                                                                                                                                                   3. Капитальный ремонт оборудования  центральной котельной с.Опытное - 455,9(РХ)                                                                                                                                                                                                                                          4.Капитальный ремонт оборудования школьной котельной с.Опытное 10,2(РХ); 2,3(БП)                                                                                                                                                                                                                                                                              5.Капитальный ремонт вспомогательного оборудования котельной Микроквартала р.п.Усть-Абакан -14(МБ); 105,7(РХ)                                                                                                                                                                                                          6.Капитальный ремонт санитарно-защитной зоны Аскыровского водозабора р.п.Усть-Абакан - 30,8(РБ); 229,5(РХ); 7,2(БП)                                                                                                                                                                                                                   7.Капитальный ремонт насосного отделения станции второго водоподъема -28,1(РБ); 227,7(РХ); 7,2(БП)                                                                                                                                                                                              8.Ремонт кровли здания КНС- 6 ул.Добровольского  18,9(РХ); 0,6(БП)                                                                                                                                                                                                                                                              9.Капитальный ремонт электрооборудования КНС 5 ул. Волкова -30,2(РХ); 0,9(БП)                                                                                                                                                                                                                                                10. Капитальный ремонт еровли ул.Садовая-11,3(РХ);0,4(БП)                                                                                                                                                                                                                                                                                          11.Капитальный ремонт электрооборудования КНС 2- 12(РХ); 0,4(БП)                                                                                                                                                                                                                                                     12.Капитальный ремонт котельной Микроквартала р.п.Усть-Абакан 0,2(РБ);584,3(РХ); 6,5(БП)                                                                                                                                                                                                                           13.Капитальный ремонт теплообменного оборудования котельной Микроквартала 75,5(РХ); 2,4(БП)                                                                                                                                                                                                                                                            7.Капитальный ремонт водопровода с.Весеннее -4,5(РБ);443,2(РХ)</t>
  </si>
  <si>
    <t xml:space="preserve">1.Выплата субсидий перевозчикам  по обслуживанию 4 маршрутов - 930,0 </t>
  </si>
  <si>
    <t xml:space="preserve">1.Создана комиссия при администрации Усть-Абаканского района по обследованию покрытия дорог общего пользования местного значения, по которым проходят  школьные маршруты в населенных пунктах Усть-Абаканского района, согласно установленного графика.                                                                                                                                                                                                                                                                           2.Ремонт дорог в поселениях района: Усть-Абакан- 385,5; В-Биджа-95,3;Весеннее-147,4; Доможаково-95,9; Калинино-402,8; Московское-112,1; Опытное-67,6; Райково-95,9; Расцвет-80,3; Сапогово -90,7; Солнечное-95,3; Усит-Бюр-124,8; Чарки-79,2  </t>
  </si>
  <si>
    <r>
      <t>1.Приобретение сценических костюмов для ДМШ -</t>
    </r>
    <r>
      <rPr>
        <b/>
        <sz val="12"/>
        <rFont val="Times New Roman"/>
        <family val="1"/>
        <charset val="204"/>
      </rPr>
      <t xml:space="preserve">30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2.Проведение Гала-концерта в честь Дня работников культуры (призы и подврки) - </t>
    </r>
    <r>
      <rPr>
        <b/>
        <sz val="12"/>
        <rFont val="Times New Roman"/>
        <family val="1"/>
        <charset val="204"/>
      </rPr>
      <t xml:space="preserve">20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3.Субсидии на выполнение муниципального задания-</t>
    </r>
    <r>
      <rPr>
        <b/>
        <sz val="12"/>
        <rFont val="Times New Roman"/>
        <family val="1"/>
        <charset val="204"/>
      </rPr>
      <t xml:space="preserve">6842,7 </t>
    </r>
    <r>
      <rPr>
        <sz val="12"/>
        <rFont val="Times New Roman"/>
        <family val="1"/>
        <charset val="204"/>
      </rPr>
      <t>из них:                                                                                                                                                                                                                                                                              -з/пл. 4597,7; начисления на з/пл. 1242,1; усл.связи 40,2; ком.усл 790,5;
обслуж.им-ва 107,9; пеня 0,7; гсм, з/части 56; обучение 7,6.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Организация и проведение районных фестивалей, конкурсов-</t>
    </r>
    <r>
      <rPr>
        <b/>
        <sz val="12"/>
        <rFont val="Times New Roman"/>
        <family val="1"/>
        <charset val="204"/>
      </rPr>
      <t>32,4</t>
    </r>
    <r>
      <rPr>
        <sz val="12"/>
        <rFont val="Times New Roman"/>
        <family val="1"/>
        <charset val="204"/>
      </rPr>
      <t xml:space="preserve"> в т.ч.: районный конкурс чтецов и авторов любителей «Пою мое Отечество»-7 т.р., 1Х районный конкурс молодых дизайнеров одежды «Мир молодежного модерна» -25,4 т.р.(баннеры)                                                                                                                                    5.Мероприятия празднования «Дня Победы» -</t>
    </r>
    <r>
      <rPr>
        <b/>
        <sz val="12"/>
        <rFont val="Times New Roman"/>
        <family val="1"/>
        <charset val="204"/>
      </rPr>
      <t>727</t>
    </r>
    <r>
      <rPr>
        <sz val="12"/>
        <rFont val="Times New Roman"/>
        <family val="1"/>
        <charset val="204"/>
      </rPr>
      <t xml:space="preserve"> из них: 372,0 т.р. (костюмы для ДДТ 97,0;  костюмы для танц.коллективов ДШИ-75,0; 200,0 световое оборудование); салю-170,0; оформление -55,0; праздничный обед- 60,0; подарки, цветы- 70.                                        6.Юбилейные мероприятия в рамках празднования 90-летия Усть- Абаканского района -1460 в т.ч.( костюмы для вокальных коллективов /ДШИ/-90,0; костюмы для танцевальных коллективов /ДДТ/ -50,0; 
шатры для поселений - 490,0; подарки, сувениры 180,0;
торжественный обед -100,0; салют-150,0; сценический подиум 400,0 </t>
    </r>
    <r>
      <rPr>
        <sz val="12"/>
        <color rgb="FF0070C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Мероприятия  не требующие  финансирования:
Выставка «Веселое рождества», «Поле чудес», выставка детского декоративно-прикладного творчества и изобразительного искусства,  «Правила движения-достойны уважения», Кинолекторий «900 дней надежды, посвященный 70-летию снятия блокады  Ленинграда»</t>
    </r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</si>
</sst>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2" borderId="2" xfId="0" applyFont="1" applyFill="1" applyBorder="1" applyAlignment="1">
      <alignment vertical="top" wrapText="1"/>
    </xf>
    <xf numFmtId="0" fontId="4" fillId="2" borderId="0" xfId="0" applyFont="1" applyFill="1"/>
    <xf numFmtId="164" fontId="5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Alignment="1">
      <alignment horizontal="center" wrapText="1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49" fontId="6" fillId="2" borderId="1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vertical="top"/>
    </xf>
    <xf numFmtId="164" fontId="1" fillId="2" borderId="1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 wrapText="1"/>
    </xf>
    <xf numFmtId="164" fontId="6" fillId="2" borderId="0" xfId="0" applyNumberFormat="1" applyFont="1" applyFill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49" fontId="6" fillId="2" borderId="1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/>
    </xf>
    <xf numFmtId="0" fontId="1" fillId="2" borderId="2" xfId="0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164" fontId="4" fillId="2" borderId="5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1" fontId="1" fillId="2" borderId="1" xfId="0" applyNumberFormat="1" applyFont="1" applyFill="1" applyBorder="1" applyAlignment="1">
      <alignment horizontal="center" vertical="top"/>
    </xf>
    <xf numFmtId="164" fontId="7" fillId="2" borderId="1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center" vertical="top"/>
    </xf>
    <xf numFmtId="164" fontId="6" fillId="2" borderId="6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horizontal="center" vertical="top"/>
    </xf>
    <xf numFmtId="164" fontId="5" fillId="2" borderId="5" xfId="0" applyNumberFormat="1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top"/>
    </xf>
    <xf numFmtId="1" fontId="5" fillId="2" borderId="1" xfId="0" applyNumberFormat="1" applyFont="1" applyFill="1" applyBorder="1" applyAlignment="1">
      <alignment horizontal="center" vertical="top"/>
    </xf>
    <xf numFmtId="164" fontId="4" fillId="2" borderId="0" xfId="0" applyNumberFormat="1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horizontal="center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164" fontId="5" fillId="2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top"/>
    </xf>
    <xf numFmtId="0" fontId="6" fillId="2" borderId="0" xfId="0" applyFont="1" applyFill="1" applyAlignment="1">
      <alignment horizontal="center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/>
    </xf>
    <xf numFmtId="164" fontId="6" fillId="2" borderId="4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/>
    </xf>
    <xf numFmtId="164" fontId="6" fillId="2" borderId="8" xfId="0" applyNumberFormat="1" applyFont="1" applyFill="1" applyBorder="1" applyAlignment="1">
      <alignment horizontal="center" vertical="top"/>
    </xf>
    <xf numFmtId="164" fontId="1" fillId="2" borderId="5" xfId="0" applyNumberFormat="1" applyFont="1" applyFill="1" applyBorder="1" applyAlignment="1">
      <alignment vertical="top" wrapText="1"/>
    </xf>
    <xf numFmtId="164" fontId="1" fillId="2" borderId="8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vertical="top"/>
    </xf>
    <xf numFmtId="164" fontId="4" fillId="2" borderId="8" xfId="0" applyNumberFormat="1" applyFont="1" applyFill="1" applyBorder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/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64" fontId="6" fillId="2" borderId="2" xfId="0" applyNumberFormat="1" applyFont="1" applyFill="1" applyBorder="1" applyAlignment="1">
      <alignment horizontal="center" vertical="top"/>
    </xf>
    <xf numFmtId="164" fontId="6" fillId="2" borderId="5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64" fontId="6" fillId="2" borderId="3" xfId="0" applyNumberFormat="1" applyFont="1" applyFill="1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vertical="top" wrapText="1"/>
    </xf>
    <xf numFmtId="164" fontId="5" fillId="2" borderId="6" xfId="0" applyNumberFormat="1" applyFont="1" applyFill="1" applyBorder="1" applyAlignment="1">
      <alignment vertical="top" wrapText="1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64" fontId="4" fillId="2" borderId="6" xfId="0" applyNumberFormat="1" applyFont="1" applyFill="1" applyBorder="1" applyAlignment="1">
      <alignment horizontal="center" vertical="top"/>
    </xf>
    <xf numFmtId="164" fontId="4" fillId="2" borderId="6" xfId="0" applyNumberFormat="1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topLeftCell="B39" zoomScale="80" zoomScaleSheetLayoutView="80" workbookViewId="0">
      <selection activeCell="N42" sqref="N42"/>
    </sheetView>
  </sheetViews>
  <sheetFormatPr defaultColWidth="9.140625" defaultRowHeight="15.75"/>
  <cols>
    <col min="1" max="1" width="6.42578125" style="2" customWidth="1"/>
    <col min="2" max="2" width="45.28515625" style="2" customWidth="1"/>
    <col min="3" max="3" width="11.5703125" style="28" customWidth="1"/>
    <col min="4" max="4" width="11" style="28" customWidth="1"/>
    <col min="5" max="5" width="9.85546875" style="28" customWidth="1"/>
    <col min="6" max="6" width="10" style="28" customWidth="1"/>
    <col min="7" max="7" width="10.42578125" style="28" customWidth="1"/>
    <col min="8" max="8" width="10.28515625" style="28" customWidth="1"/>
    <col min="9" max="9" width="11" style="28" customWidth="1"/>
    <col min="10" max="10" width="10.28515625" style="28" customWidth="1"/>
    <col min="11" max="11" width="9.7109375" style="28" customWidth="1"/>
    <col min="12" max="12" width="10.85546875" style="28" customWidth="1"/>
    <col min="13" max="13" width="12.85546875" style="29" customWidth="1"/>
    <col min="14" max="14" width="67.85546875" style="2" customWidth="1"/>
    <col min="15" max="15" width="9" style="2" hidden="1" customWidth="1"/>
    <col min="16" max="16" width="9.140625" style="2" hidden="1" customWidth="1"/>
    <col min="17" max="16384" width="9.140625" style="2"/>
  </cols>
  <sheetData>
    <row r="1" spans="1:14" ht="24.75" customHeight="1">
      <c r="A1" s="70" t="s">
        <v>130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15" customHeight="1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1</v>
      </c>
    </row>
    <row r="3" spans="1:14" s="11" customFormat="1" ht="16.5" customHeight="1">
      <c r="A3" s="80" t="s">
        <v>0</v>
      </c>
      <c r="B3" s="80" t="s">
        <v>46</v>
      </c>
      <c r="C3" s="71" t="s">
        <v>45</v>
      </c>
      <c r="D3" s="90"/>
      <c r="E3" s="90"/>
      <c r="F3" s="90"/>
      <c r="G3" s="91"/>
      <c r="H3" s="71" t="s">
        <v>29</v>
      </c>
      <c r="I3" s="90"/>
      <c r="J3" s="90"/>
      <c r="K3" s="90"/>
      <c r="L3" s="91"/>
      <c r="M3" s="88" t="s">
        <v>36</v>
      </c>
      <c r="N3" s="80" t="s">
        <v>28</v>
      </c>
    </row>
    <row r="4" spans="1:14" s="11" customFormat="1" ht="75" customHeight="1">
      <c r="A4" s="81"/>
      <c r="B4" s="81"/>
      <c r="C4" s="48" t="s">
        <v>23</v>
      </c>
      <c r="D4" s="48" t="s">
        <v>24</v>
      </c>
      <c r="E4" s="48" t="s">
        <v>25</v>
      </c>
      <c r="F4" s="48" t="s">
        <v>26</v>
      </c>
      <c r="G4" s="48" t="s">
        <v>27</v>
      </c>
      <c r="H4" s="48" t="s">
        <v>23</v>
      </c>
      <c r="I4" s="48" t="s">
        <v>24</v>
      </c>
      <c r="J4" s="48" t="s">
        <v>25</v>
      </c>
      <c r="K4" s="48" t="s">
        <v>26</v>
      </c>
      <c r="L4" s="48" t="s">
        <v>27</v>
      </c>
      <c r="M4" s="89"/>
      <c r="N4" s="81"/>
    </row>
    <row r="5" spans="1:14">
      <c r="A5" s="36">
        <v>1</v>
      </c>
      <c r="B5" s="12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4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2" t="s">
        <v>35</v>
      </c>
    </row>
    <row r="6" spans="1:14" ht="16.5" customHeight="1">
      <c r="A6" s="92" t="s">
        <v>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64.900000000000006" customHeight="1">
      <c r="A7" s="15" t="s">
        <v>32</v>
      </c>
      <c r="B7" s="49" t="s">
        <v>47</v>
      </c>
      <c r="C7" s="16">
        <f>C8+C9+C10</f>
        <v>2610</v>
      </c>
      <c r="D7" s="16">
        <f>D8+D9+D10</f>
        <v>2726</v>
      </c>
      <c r="E7" s="16">
        <f>E8+E9+E10</f>
        <v>2517</v>
      </c>
      <c r="F7" s="16"/>
      <c r="G7" s="16">
        <f t="shared" ref="G7:L7" si="0">G8+G9+G10</f>
        <v>7853</v>
      </c>
      <c r="H7" s="16">
        <f t="shared" si="0"/>
        <v>1238.5999999999999</v>
      </c>
      <c r="I7" s="16">
        <f t="shared" si="0"/>
        <v>1469</v>
      </c>
      <c r="J7" s="16">
        <f t="shared" si="0"/>
        <v>1946.4</v>
      </c>
      <c r="K7" s="16">
        <f t="shared" si="0"/>
        <v>0</v>
      </c>
      <c r="L7" s="16">
        <f t="shared" si="0"/>
        <v>4654</v>
      </c>
      <c r="M7" s="16">
        <v>0</v>
      </c>
      <c r="N7" s="3"/>
    </row>
    <row r="8" spans="1:14" ht="52.15" customHeight="1">
      <c r="A8" s="46" t="s">
        <v>108</v>
      </c>
      <c r="B8" s="50" t="s">
        <v>48</v>
      </c>
      <c r="C8" s="51">
        <v>270</v>
      </c>
      <c r="D8" s="51"/>
      <c r="E8" s="52"/>
      <c r="F8" s="51"/>
      <c r="G8" s="51">
        <v>270</v>
      </c>
      <c r="H8" s="51">
        <v>130</v>
      </c>
      <c r="I8" s="51"/>
      <c r="J8" s="51"/>
      <c r="K8" s="51"/>
      <c r="L8" s="51">
        <v>130</v>
      </c>
      <c r="M8" s="51">
        <v>48.1</v>
      </c>
      <c r="N8" s="95" t="s">
        <v>145</v>
      </c>
    </row>
    <row r="9" spans="1:14" ht="68.45" customHeight="1">
      <c r="A9" s="17" t="s">
        <v>109</v>
      </c>
      <c r="B9" s="4" t="s">
        <v>49</v>
      </c>
      <c r="C9" s="51">
        <v>20</v>
      </c>
      <c r="D9" s="22"/>
      <c r="E9" s="22"/>
      <c r="F9" s="22"/>
      <c r="G9" s="51">
        <v>20</v>
      </c>
      <c r="H9" s="51">
        <v>0</v>
      </c>
      <c r="I9" s="51"/>
      <c r="J9" s="51"/>
      <c r="K9" s="51"/>
      <c r="L9" s="51">
        <v>0</v>
      </c>
      <c r="M9" s="51">
        <v>0</v>
      </c>
      <c r="N9" s="96"/>
    </row>
    <row r="10" spans="1:14" ht="148.9" customHeight="1">
      <c r="A10" s="15" t="s">
        <v>110</v>
      </c>
      <c r="B10" s="4" t="s">
        <v>50</v>
      </c>
      <c r="C10" s="51">
        <v>2320</v>
      </c>
      <c r="D10" s="22">
        <v>2726</v>
      </c>
      <c r="E10" s="22">
        <v>2517</v>
      </c>
      <c r="F10" s="22"/>
      <c r="G10" s="51">
        <f>F10+E10+D10+C10</f>
        <v>7563</v>
      </c>
      <c r="H10" s="51">
        <v>1108.5999999999999</v>
      </c>
      <c r="I10" s="51">
        <v>1469</v>
      </c>
      <c r="J10" s="51">
        <v>1946.4</v>
      </c>
      <c r="K10" s="51"/>
      <c r="L10" s="51">
        <f>K10+J10+I10+H10</f>
        <v>4524</v>
      </c>
      <c r="M10" s="51">
        <v>0</v>
      </c>
      <c r="N10" s="53" t="s">
        <v>144</v>
      </c>
    </row>
    <row r="11" spans="1:14" ht="328.15" customHeight="1">
      <c r="A11" s="34" t="s">
        <v>14</v>
      </c>
      <c r="B11" s="1" t="s">
        <v>91</v>
      </c>
      <c r="C11" s="16">
        <v>81.099999999999994</v>
      </c>
      <c r="D11" s="16">
        <v>7933.9</v>
      </c>
      <c r="E11" s="47"/>
      <c r="F11" s="16"/>
      <c r="G11" s="16">
        <f>F11+E11+D11+C11</f>
        <v>8015</v>
      </c>
      <c r="H11" s="47">
        <v>0</v>
      </c>
      <c r="I11" s="16"/>
      <c r="J11" s="16"/>
      <c r="K11" s="47"/>
      <c r="L11" s="47">
        <v>0</v>
      </c>
      <c r="M11" s="47">
        <v>0</v>
      </c>
      <c r="N11" s="37" t="s">
        <v>169</v>
      </c>
    </row>
    <row r="12" spans="1:14" ht="16.5" customHeight="1">
      <c r="A12" s="71" t="s">
        <v>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4" ht="150.6" customHeight="1">
      <c r="A13" s="19" t="s">
        <v>92</v>
      </c>
      <c r="B13" s="1" t="s">
        <v>51</v>
      </c>
      <c r="C13" s="47">
        <v>480</v>
      </c>
      <c r="D13" s="47"/>
      <c r="E13" s="47"/>
      <c r="F13" s="47"/>
      <c r="G13" s="47">
        <v>480</v>
      </c>
      <c r="H13" s="47">
        <v>89.4</v>
      </c>
      <c r="I13" s="47"/>
      <c r="J13" s="47"/>
      <c r="K13" s="47"/>
      <c r="L13" s="47">
        <v>89.4</v>
      </c>
      <c r="M13" s="47">
        <v>19</v>
      </c>
      <c r="N13" s="20" t="s">
        <v>170</v>
      </c>
    </row>
    <row r="14" spans="1:14" ht="127.9" customHeight="1">
      <c r="A14" s="19" t="s">
        <v>15</v>
      </c>
      <c r="B14" s="1" t="s">
        <v>53</v>
      </c>
      <c r="C14" s="47">
        <v>160</v>
      </c>
      <c r="D14" s="47"/>
      <c r="E14" s="47"/>
      <c r="F14" s="47"/>
      <c r="G14" s="47">
        <v>160</v>
      </c>
      <c r="H14" s="47">
        <v>0</v>
      </c>
      <c r="I14" s="47"/>
      <c r="J14" s="47"/>
      <c r="K14" s="47"/>
      <c r="L14" s="47">
        <v>0</v>
      </c>
      <c r="M14" s="47">
        <v>0</v>
      </c>
      <c r="N14" s="20" t="s">
        <v>131</v>
      </c>
    </row>
    <row r="15" spans="1:14" ht="15" customHeight="1">
      <c r="A15" s="71" t="s">
        <v>4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</row>
    <row r="16" spans="1:14">
      <c r="A16" s="78" t="s">
        <v>41</v>
      </c>
      <c r="B16" s="76" t="s">
        <v>39</v>
      </c>
      <c r="C16" s="74">
        <v>77</v>
      </c>
      <c r="D16" s="74">
        <v>162.9</v>
      </c>
      <c r="E16" s="74"/>
      <c r="F16" s="74"/>
      <c r="G16" s="74">
        <f>F16+E16+D16+C16</f>
        <v>239.9</v>
      </c>
      <c r="H16" s="74">
        <v>0</v>
      </c>
      <c r="I16" s="74"/>
      <c r="J16" s="74"/>
      <c r="K16" s="74"/>
      <c r="L16" s="74">
        <v>0</v>
      </c>
      <c r="M16" s="74">
        <v>0</v>
      </c>
      <c r="N16" s="85" t="s">
        <v>132</v>
      </c>
    </row>
    <row r="17" spans="1:14" ht="66" customHeight="1">
      <c r="A17" s="79"/>
      <c r="B17" s="7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86"/>
    </row>
    <row r="18" spans="1:14" ht="24.75" customHeight="1">
      <c r="A18" s="71" t="s">
        <v>44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</row>
    <row r="19" spans="1:14" ht="78.75">
      <c r="A19" s="46" t="s">
        <v>93</v>
      </c>
      <c r="B19" s="1" t="s">
        <v>54</v>
      </c>
      <c r="C19" s="31">
        <v>1958.1</v>
      </c>
      <c r="D19" s="31"/>
      <c r="E19" s="31"/>
      <c r="F19" s="31"/>
      <c r="G19" s="31">
        <f>F19+E19+D19+C19</f>
        <v>1958.1</v>
      </c>
      <c r="H19" s="31">
        <v>350</v>
      </c>
      <c r="I19" s="31"/>
      <c r="J19" s="31"/>
      <c r="K19" s="31"/>
      <c r="L19" s="31">
        <v>350</v>
      </c>
      <c r="M19" s="21">
        <v>18</v>
      </c>
      <c r="N19" s="20" t="s">
        <v>158</v>
      </c>
    </row>
    <row r="20" spans="1:14" ht="18" customHeight="1">
      <c r="A20" s="71" t="s">
        <v>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3"/>
    </row>
    <row r="21" spans="1:14" ht="54.6" customHeight="1">
      <c r="A21" s="19" t="s">
        <v>16</v>
      </c>
      <c r="B21" s="1" t="s">
        <v>52</v>
      </c>
      <c r="C21" s="47">
        <f>C22+C23+C25+C26+C27</f>
        <v>105660</v>
      </c>
      <c r="D21" s="21">
        <f>D22+D23+D25</f>
        <v>297773</v>
      </c>
      <c r="E21" s="31"/>
      <c r="F21" s="31"/>
      <c r="G21" s="47">
        <f>G22+G23+G25+G26+G27</f>
        <v>403433</v>
      </c>
      <c r="H21" s="16">
        <f>H22+H23+H25+H26+H27</f>
        <v>43909.599999999999</v>
      </c>
      <c r="I21" s="16">
        <f>I22+I23+I25+I26+I27</f>
        <v>213323.9</v>
      </c>
      <c r="J21" s="16"/>
      <c r="K21" s="16"/>
      <c r="L21" s="16">
        <f>L22+L23+L25+L26+L27</f>
        <v>257233.5</v>
      </c>
      <c r="M21" s="44">
        <v>63.8</v>
      </c>
      <c r="N21" s="37"/>
    </row>
    <row r="22" spans="1:14" ht="251.45" customHeight="1">
      <c r="A22" s="19" t="s">
        <v>111</v>
      </c>
      <c r="B22" s="54" t="s">
        <v>37</v>
      </c>
      <c r="C22" s="22">
        <v>38691.300000000003</v>
      </c>
      <c r="D22" s="55">
        <v>58979</v>
      </c>
      <c r="E22" s="22"/>
      <c r="F22" s="22"/>
      <c r="G22" s="22">
        <f>D22+C22</f>
        <v>97670.3</v>
      </c>
      <c r="H22" s="22">
        <v>19139</v>
      </c>
      <c r="I22" s="22">
        <v>24512.5</v>
      </c>
      <c r="J22" s="22"/>
      <c r="K22" s="22"/>
      <c r="L22" s="22">
        <f>I22+H22</f>
        <v>43651.5</v>
      </c>
      <c r="M22" s="56">
        <v>45</v>
      </c>
      <c r="N22" s="53" t="s">
        <v>162</v>
      </c>
    </row>
    <row r="23" spans="1:14" ht="409.6" customHeight="1">
      <c r="A23" s="78" t="s">
        <v>112</v>
      </c>
      <c r="B23" s="57" t="s">
        <v>42</v>
      </c>
      <c r="C23" s="99">
        <v>62385.7</v>
      </c>
      <c r="D23" s="99">
        <v>236184</v>
      </c>
      <c r="E23" s="99"/>
      <c r="F23" s="58"/>
      <c r="G23" s="99">
        <f>D23+C23</f>
        <v>298569.7</v>
      </c>
      <c r="H23" s="97">
        <v>23797.9</v>
      </c>
      <c r="I23" s="99">
        <v>186385</v>
      </c>
      <c r="J23" s="99"/>
      <c r="K23" s="99"/>
      <c r="L23" s="97">
        <f>I23+H23</f>
        <v>210182.9</v>
      </c>
      <c r="M23" s="99">
        <v>70.400000000000006</v>
      </c>
      <c r="N23" s="53" t="s">
        <v>166</v>
      </c>
    </row>
    <row r="24" spans="1:14" ht="273" customHeight="1">
      <c r="A24" s="102"/>
      <c r="B24" s="57"/>
      <c r="C24" s="101"/>
      <c r="D24" s="101"/>
      <c r="E24" s="101"/>
      <c r="F24" s="58"/>
      <c r="G24" s="101"/>
      <c r="H24" s="98"/>
      <c r="I24" s="100"/>
      <c r="J24" s="100"/>
      <c r="K24" s="100"/>
      <c r="L24" s="98"/>
      <c r="M24" s="101"/>
      <c r="N24" s="53" t="s">
        <v>167</v>
      </c>
    </row>
    <row r="25" spans="1:14" ht="82.9" customHeight="1">
      <c r="A25" s="19" t="s">
        <v>113</v>
      </c>
      <c r="B25" s="59" t="s">
        <v>38</v>
      </c>
      <c r="C25" s="23">
        <v>2756.1</v>
      </c>
      <c r="D25" s="60">
        <v>2610</v>
      </c>
      <c r="E25" s="23"/>
      <c r="F25" s="23"/>
      <c r="G25" s="23">
        <f>D25+C25</f>
        <v>5366.1</v>
      </c>
      <c r="H25" s="23">
        <v>456</v>
      </c>
      <c r="I25" s="23">
        <v>2426.4</v>
      </c>
      <c r="J25" s="23"/>
      <c r="K25" s="23"/>
      <c r="L25" s="23">
        <f>I25+H25</f>
        <v>2882.4</v>
      </c>
      <c r="M25" s="23">
        <v>53.7</v>
      </c>
      <c r="N25" s="37" t="s">
        <v>163</v>
      </c>
    </row>
    <row r="26" spans="1:14" ht="177" customHeight="1">
      <c r="A26" s="19" t="s">
        <v>114</v>
      </c>
      <c r="B26" s="20" t="s">
        <v>55</v>
      </c>
      <c r="C26" s="23">
        <v>302.5</v>
      </c>
      <c r="D26" s="60"/>
      <c r="E26" s="23"/>
      <c r="F26" s="23"/>
      <c r="G26" s="23">
        <f>C26</f>
        <v>302.5</v>
      </c>
      <c r="H26" s="23">
        <v>71.5</v>
      </c>
      <c r="I26" s="23"/>
      <c r="J26" s="23"/>
      <c r="K26" s="23"/>
      <c r="L26" s="61">
        <v>71.5</v>
      </c>
      <c r="M26" s="62">
        <v>23.6</v>
      </c>
      <c r="N26" s="37" t="s">
        <v>165</v>
      </c>
    </row>
    <row r="27" spans="1:14" ht="69.599999999999994" customHeight="1">
      <c r="A27" s="24" t="s">
        <v>115</v>
      </c>
      <c r="B27" s="4" t="s">
        <v>56</v>
      </c>
      <c r="C27" s="23">
        <v>1524.4</v>
      </c>
      <c r="D27" s="60"/>
      <c r="E27" s="23"/>
      <c r="F27" s="23"/>
      <c r="G27" s="23">
        <f>C27</f>
        <v>1524.4</v>
      </c>
      <c r="H27" s="23">
        <v>445.2</v>
      </c>
      <c r="I27" s="23"/>
      <c r="J27" s="23"/>
      <c r="K27" s="23"/>
      <c r="L27" s="23">
        <v>445.2</v>
      </c>
      <c r="M27" s="23">
        <v>29.2</v>
      </c>
      <c r="N27" s="37" t="s">
        <v>164</v>
      </c>
    </row>
    <row r="28" spans="1:14" ht="17.25" customHeight="1">
      <c r="A28" s="71" t="s">
        <v>72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3"/>
    </row>
    <row r="29" spans="1:14" ht="47.25">
      <c r="A29" s="46" t="s">
        <v>17</v>
      </c>
      <c r="B29" s="38" t="s">
        <v>57</v>
      </c>
      <c r="C29" s="47">
        <f>C30+C32+C33+C34+C35+C36</f>
        <v>35246.300000000003</v>
      </c>
      <c r="D29" s="47"/>
      <c r="E29" s="47"/>
      <c r="F29" s="47"/>
      <c r="G29" s="47">
        <f>G30+G32+G33+G34+G35+G36</f>
        <v>35246.300000000003</v>
      </c>
      <c r="H29" s="47">
        <f>H30+H32+H33+H34+H35+H36</f>
        <v>19134.8</v>
      </c>
      <c r="I29" s="18"/>
      <c r="J29" s="18"/>
      <c r="K29" s="18"/>
      <c r="L29" s="47">
        <f>L30+L32+L33+L34+L35+L36</f>
        <v>19134.8</v>
      </c>
      <c r="M29" s="30" t="s">
        <v>168</v>
      </c>
      <c r="N29" s="3"/>
    </row>
    <row r="30" spans="1:14" ht="383.45" customHeight="1">
      <c r="A30" s="46" t="s">
        <v>94</v>
      </c>
      <c r="B30" s="39" t="s">
        <v>58</v>
      </c>
      <c r="C30" s="23">
        <v>15261.8</v>
      </c>
      <c r="D30" s="47"/>
      <c r="E30" s="47"/>
      <c r="F30" s="47"/>
      <c r="G30" s="23">
        <f t="shared" ref="G30:G36" si="1">C30</f>
        <v>15261.8</v>
      </c>
      <c r="H30" s="63">
        <v>9112.1</v>
      </c>
      <c r="I30" s="18"/>
      <c r="J30" s="18"/>
      <c r="K30" s="18"/>
      <c r="L30" s="63">
        <v>9112.1</v>
      </c>
      <c r="M30" s="64" t="s">
        <v>156</v>
      </c>
      <c r="N30" s="3" t="s">
        <v>175</v>
      </c>
    </row>
    <row r="31" spans="1:14" ht="104.45" customHeight="1">
      <c r="A31" s="46"/>
      <c r="B31" s="39"/>
      <c r="C31" s="23"/>
      <c r="D31" s="47"/>
      <c r="E31" s="47"/>
      <c r="F31" s="47"/>
      <c r="G31" s="23"/>
      <c r="H31" s="63"/>
      <c r="I31" s="18"/>
      <c r="J31" s="18"/>
      <c r="K31" s="18"/>
      <c r="L31" s="63"/>
      <c r="M31" s="64"/>
      <c r="N31" s="3" t="s">
        <v>157</v>
      </c>
    </row>
    <row r="32" spans="1:14" ht="181.9" customHeight="1">
      <c r="A32" s="46" t="s">
        <v>95</v>
      </c>
      <c r="B32" s="4" t="s">
        <v>59</v>
      </c>
      <c r="C32" s="23">
        <v>17940</v>
      </c>
      <c r="D32" s="47"/>
      <c r="E32" s="47"/>
      <c r="F32" s="47"/>
      <c r="G32" s="23">
        <f t="shared" si="1"/>
        <v>17940</v>
      </c>
      <c r="H32" s="19">
        <v>9394.4</v>
      </c>
      <c r="I32" s="19"/>
      <c r="J32" s="19"/>
      <c r="K32" s="19"/>
      <c r="L32" s="19">
        <v>9394.4</v>
      </c>
      <c r="M32" s="64" t="s">
        <v>148</v>
      </c>
      <c r="N32" s="3" t="s">
        <v>149</v>
      </c>
    </row>
    <row r="33" spans="1:14" ht="232.15" customHeight="1">
      <c r="A33" s="46" t="s">
        <v>96</v>
      </c>
      <c r="B33" s="4" t="s">
        <v>60</v>
      </c>
      <c r="C33" s="23">
        <v>758</v>
      </c>
      <c r="D33" s="47"/>
      <c r="E33" s="47"/>
      <c r="F33" s="47"/>
      <c r="G33" s="23">
        <f t="shared" si="1"/>
        <v>758</v>
      </c>
      <c r="H33" s="23">
        <v>448</v>
      </c>
      <c r="I33" s="23"/>
      <c r="J33" s="23"/>
      <c r="K33" s="23"/>
      <c r="L33" s="23">
        <v>448</v>
      </c>
      <c r="M33" s="64" t="s">
        <v>151</v>
      </c>
      <c r="N33" s="3" t="s">
        <v>150</v>
      </c>
    </row>
    <row r="34" spans="1:14" ht="86.45" customHeight="1">
      <c r="A34" s="46" t="s">
        <v>97</v>
      </c>
      <c r="B34" s="40" t="s">
        <v>61</v>
      </c>
      <c r="C34" s="23">
        <v>670</v>
      </c>
      <c r="D34" s="47"/>
      <c r="E34" s="47"/>
      <c r="F34" s="47"/>
      <c r="G34" s="23">
        <f t="shared" si="1"/>
        <v>670</v>
      </c>
      <c r="H34" s="23">
        <v>148.69999999999999</v>
      </c>
      <c r="I34" s="23"/>
      <c r="J34" s="23"/>
      <c r="K34" s="23"/>
      <c r="L34" s="23">
        <v>148.69999999999999</v>
      </c>
      <c r="M34" s="64" t="s">
        <v>152</v>
      </c>
      <c r="N34" s="3" t="s">
        <v>153</v>
      </c>
    </row>
    <row r="35" spans="1:14" ht="63">
      <c r="A35" s="46" t="s">
        <v>98</v>
      </c>
      <c r="B35" s="41" t="s">
        <v>62</v>
      </c>
      <c r="C35" s="23">
        <v>55</v>
      </c>
      <c r="D35" s="47"/>
      <c r="E35" s="47"/>
      <c r="F35" s="47"/>
      <c r="G35" s="23">
        <f t="shared" si="1"/>
        <v>55</v>
      </c>
      <c r="H35" s="23">
        <v>15</v>
      </c>
      <c r="I35" s="23"/>
      <c r="J35" s="23"/>
      <c r="K35" s="23"/>
      <c r="L35" s="23">
        <v>15</v>
      </c>
      <c r="M35" s="64" t="s">
        <v>136</v>
      </c>
      <c r="N35" s="3" t="s">
        <v>133</v>
      </c>
    </row>
    <row r="36" spans="1:14" ht="31.5">
      <c r="A36" s="46" t="s">
        <v>116</v>
      </c>
      <c r="B36" s="5" t="s">
        <v>63</v>
      </c>
      <c r="C36" s="23">
        <v>561.5</v>
      </c>
      <c r="D36" s="47"/>
      <c r="E36" s="47"/>
      <c r="F36" s="47"/>
      <c r="G36" s="23">
        <f t="shared" si="1"/>
        <v>561.5</v>
      </c>
      <c r="H36" s="23">
        <v>16.600000000000001</v>
      </c>
      <c r="I36" s="23"/>
      <c r="J36" s="23"/>
      <c r="K36" s="23"/>
      <c r="L36" s="23">
        <v>16.600000000000001</v>
      </c>
      <c r="M36" s="64" t="s">
        <v>154</v>
      </c>
      <c r="N36" s="65" t="s">
        <v>155</v>
      </c>
    </row>
    <row r="37" spans="1:14" ht="15.75" customHeight="1">
      <c r="A37" s="71" t="s">
        <v>6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</row>
    <row r="38" spans="1:14" ht="241.9" customHeight="1">
      <c r="A38" s="19" t="s">
        <v>99</v>
      </c>
      <c r="B38" s="1" t="s">
        <v>64</v>
      </c>
      <c r="C38" s="47">
        <v>16102.2</v>
      </c>
      <c r="D38" s="21">
        <v>76468</v>
      </c>
      <c r="E38" s="23"/>
      <c r="F38" s="47">
        <v>15000</v>
      </c>
      <c r="G38" s="47">
        <f>F38+E38+D38+C38</f>
        <v>107570.2</v>
      </c>
      <c r="H38" s="47">
        <v>8271.6</v>
      </c>
      <c r="I38" s="47"/>
      <c r="J38" s="47"/>
      <c r="K38" s="47"/>
      <c r="L38" s="47">
        <v>8271.6</v>
      </c>
      <c r="M38" s="47">
        <v>8</v>
      </c>
      <c r="N38" s="3" t="s">
        <v>146</v>
      </c>
    </row>
    <row r="39" spans="1:14">
      <c r="A39" s="71" t="s">
        <v>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</row>
    <row r="40" spans="1:14" ht="141.75">
      <c r="A40" s="19" t="s">
        <v>18</v>
      </c>
      <c r="B40" s="1" t="s">
        <v>65</v>
      </c>
      <c r="C40" s="47">
        <v>1037.7</v>
      </c>
      <c r="D40" s="47"/>
      <c r="E40" s="47"/>
      <c r="F40" s="47"/>
      <c r="G40" s="47">
        <f>C40</f>
        <v>1037.7</v>
      </c>
      <c r="H40" s="47">
        <v>562.9</v>
      </c>
      <c r="I40" s="47"/>
      <c r="J40" s="47"/>
      <c r="K40" s="47"/>
      <c r="L40" s="47">
        <v>562.9</v>
      </c>
      <c r="M40" s="47">
        <v>54.2</v>
      </c>
      <c r="N40" s="20" t="s">
        <v>147</v>
      </c>
    </row>
    <row r="41" spans="1:14" ht="18" customHeight="1">
      <c r="A41" s="71" t="s">
        <v>71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3"/>
    </row>
    <row r="42" spans="1:14" ht="179.45" customHeight="1">
      <c r="A42" s="19" t="s">
        <v>19</v>
      </c>
      <c r="B42" s="1" t="s">
        <v>66</v>
      </c>
      <c r="C42" s="47">
        <v>580</v>
      </c>
      <c r="D42" s="23"/>
      <c r="E42" s="23"/>
      <c r="F42" s="23"/>
      <c r="G42" s="47">
        <f>C42</f>
        <v>580</v>
      </c>
      <c r="H42" s="47">
        <v>165.6</v>
      </c>
      <c r="I42" s="47"/>
      <c r="J42" s="47"/>
      <c r="K42" s="47"/>
      <c r="L42" s="47">
        <v>165.6</v>
      </c>
      <c r="M42" s="47">
        <v>28.6</v>
      </c>
      <c r="N42" s="20" t="s">
        <v>140</v>
      </c>
    </row>
    <row r="43" spans="1:14" ht="31.5">
      <c r="A43" s="19" t="s">
        <v>100</v>
      </c>
      <c r="B43" s="1" t="s">
        <v>67</v>
      </c>
      <c r="C43" s="47">
        <f>C44+C45+C46</f>
        <v>3743.3</v>
      </c>
      <c r="D43" s="47">
        <v>36105</v>
      </c>
      <c r="E43" s="47"/>
      <c r="F43" s="47"/>
      <c r="G43" s="47">
        <f>D43+C43</f>
        <v>39848.300000000003</v>
      </c>
      <c r="H43" s="47">
        <f>H44+H45+H46</f>
        <v>1433.5</v>
      </c>
      <c r="I43" s="47">
        <f>I45</f>
        <v>14341.9</v>
      </c>
      <c r="J43" s="47"/>
      <c r="K43" s="47"/>
      <c r="L43" s="47">
        <f>L44+L45+L46</f>
        <v>15775.4</v>
      </c>
      <c r="M43" s="47">
        <v>40</v>
      </c>
      <c r="N43" s="20"/>
    </row>
    <row r="44" spans="1:14" ht="152.44999999999999" customHeight="1">
      <c r="A44" s="19" t="s">
        <v>117</v>
      </c>
      <c r="B44" s="4" t="s">
        <v>68</v>
      </c>
      <c r="C44" s="23">
        <v>1712</v>
      </c>
      <c r="D44" s="23"/>
      <c r="E44" s="23"/>
      <c r="F44" s="23"/>
      <c r="G44" s="23">
        <f>C44</f>
        <v>1712</v>
      </c>
      <c r="H44" s="23">
        <v>518.29999999999995</v>
      </c>
      <c r="I44" s="23"/>
      <c r="J44" s="23"/>
      <c r="K44" s="23"/>
      <c r="L44" s="23">
        <v>518.29999999999995</v>
      </c>
      <c r="M44" s="23">
        <v>30.3</v>
      </c>
      <c r="N44" s="20" t="s">
        <v>159</v>
      </c>
    </row>
    <row r="45" spans="1:14" ht="54" customHeight="1">
      <c r="A45" s="19" t="s">
        <v>118</v>
      </c>
      <c r="B45" s="4" t="s">
        <v>69</v>
      </c>
      <c r="C45" s="23">
        <v>20</v>
      </c>
      <c r="D45" s="23">
        <v>36105</v>
      </c>
      <c r="E45" s="23"/>
      <c r="F45" s="23"/>
      <c r="G45" s="23">
        <f>D45+C45</f>
        <v>36125</v>
      </c>
      <c r="H45" s="23">
        <v>0</v>
      </c>
      <c r="I45" s="23">
        <v>14341.9</v>
      </c>
      <c r="J45" s="23"/>
      <c r="K45" s="23"/>
      <c r="L45" s="23">
        <v>14341.9</v>
      </c>
      <c r="M45" s="23">
        <v>40</v>
      </c>
      <c r="N45" s="20" t="s">
        <v>160</v>
      </c>
    </row>
    <row r="46" spans="1:14" ht="130.15" customHeight="1">
      <c r="A46" s="19" t="s">
        <v>119</v>
      </c>
      <c r="B46" s="4" t="s">
        <v>70</v>
      </c>
      <c r="C46" s="23">
        <v>2011.3</v>
      </c>
      <c r="D46" s="23"/>
      <c r="E46" s="23"/>
      <c r="F46" s="23"/>
      <c r="G46" s="23">
        <f>C46</f>
        <v>2011.3</v>
      </c>
      <c r="H46" s="23">
        <v>915.2</v>
      </c>
      <c r="I46" s="23"/>
      <c r="J46" s="23"/>
      <c r="K46" s="23"/>
      <c r="L46" s="23">
        <v>915.2</v>
      </c>
      <c r="M46" s="23">
        <v>45.5</v>
      </c>
      <c r="N46" s="20" t="s">
        <v>161</v>
      </c>
    </row>
    <row r="47" spans="1:14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3"/>
    </row>
    <row r="48" spans="1:14">
      <c r="A48" s="87" t="s">
        <v>40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3"/>
    </row>
    <row r="49" spans="1:14" ht="94.5">
      <c r="A49" s="19" t="s">
        <v>20</v>
      </c>
      <c r="B49" s="38" t="s">
        <v>73</v>
      </c>
      <c r="C49" s="47">
        <v>576</v>
      </c>
      <c r="D49" s="47">
        <v>50</v>
      </c>
      <c r="E49" s="23"/>
      <c r="F49" s="47">
        <v>98</v>
      </c>
      <c r="G49" s="47">
        <f>F49+E49+D49+C49</f>
        <v>724</v>
      </c>
      <c r="H49" s="47">
        <v>10</v>
      </c>
      <c r="I49" s="47"/>
      <c r="J49" s="47"/>
      <c r="K49" s="47"/>
      <c r="L49" s="47">
        <v>10</v>
      </c>
      <c r="M49" s="47">
        <v>1.7</v>
      </c>
      <c r="N49" s="3" t="s">
        <v>129</v>
      </c>
    </row>
    <row r="50" spans="1:14" ht="16.5" customHeight="1">
      <c r="A50" s="71" t="s">
        <v>8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3"/>
    </row>
    <row r="51" spans="1:14" ht="69" customHeight="1">
      <c r="A51" s="26" t="s">
        <v>21</v>
      </c>
      <c r="B51" s="1" t="s">
        <v>74</v>
      </c>
      <c r="C51" s="47">
        <f>C52+C53+C54</f>
        <v>356</v>
      </c>
      <c r="D51" s="47"/>
      <c r="E51" s="47"/>
      <c r="F51" s="47"/>
      <c r="G51" s="47">
        <f>G52+G53+G54</f>
        <v>356</v>
      </c>
      <c r="H51" s="47">
        <f>H52+H53+H54</f>
        <v>21.9</v>
      </c>
      <c r="I51" s="47"/>
      <c r="J51" s="47"/>
      <c r="K51" s="47"/>
      <c r="L51" s="47">
        <f>L52+L53+L54</f>
        <v>21.9</v>
      </c>
      <c r="M51" s="47">
        <v>6.2</v>
      </c>
      <c r="N51" s="26"/>
    </row>
    <row r="52" spans="1:14" ht="269.45" customHeight="1">
      <c r="A52" s="26" t="s">
        <v>120</v>
      </c>
      <c r="B52" s="4" t="s">
        <v>75</v>
      </c>
      <c r="C52" s="23">
        <v>35</v>
      </c>
      <c r="D52" s="23"/>
      <c r="E52" s="23"/>
      <c r="F52" s="23"/>
      <c r="G52" s="23">
        <v>35</v>
      </c>
      <c r="H52" s="23">
        <v>1</v>
      </c>
      <c r="I52" s="47"/>
      <c r="J52" s="47"/>
      <c r="K52" s="47"/>
      <c r="L52" s="23">
        <v>1</v>
      </c>
      <c r="M52" s="23">
        <v>3</v>
      </c>
      <c r="N52" s="66" t="s">
        <v>141</v>
      </c>
    </row>
    <row r="53" spans="1:14" ht="82.9" customHeight="1">
      <c r="A53" s="32" t="s">
        <v>121</v>
      </c>
      <c r="B53" s="40" t="s">
        <v>76</v>
      </c>
      <c r="C53" s="23">
        <v>187</v>
      </c>
      <c r="D53" s="23"/>
      <c r="E53" s="23"/>
      <c r="F53" s="23"/>
      <c r="G53" s="23">
        <v>187</v>
      </c>
      <c r="H53" s="23">
        <v>14.9</v>
      </c>
      <c r="I53" s="47"/>
      <c r="J53" s="47"/>
      <c r="K53" s="47"/>
      <c r="L53" s="23">
        <v>14.9</v>
      </c>
      <c r="M53" s="23">
        <v>8</v>
      </c>
      <c r="N53" s="66" t="s">
        <v>142</v>
      </c>
    </row>
    <row r="54" spans="1:14" ht="133.15" customHeight="1">
      <c r="A54" s="19" t="s">
        <v>122</v>
      </c>
      <c r="B54" s="4" t="s">
        <v>77</v>
      </c>
      <c r="C54" s="23">
        <v>134</v>
      </c>
      <c r="D54" s="23"/>
      <c r="E54" s="23"/>
      <c r="F54" s="23"/>
      <c r="G54" s="23">
        <v>134</v>
      </c>
      <c r="H54" s="23">
        <v>6</v>
      </c>
      <c r="I54" s="23"/>
      <c r="J54" s="23"/>
      <c r="K54" s="23"/>
      <c r="L54" s="23">
        <v>6</v>
      </c>
      <c r="M54" s="23">
        <v>4.5</v>
      </c>
      <c r="N54" s="3" t="s">
        <v>143</v>
      </c>
    </row>
    <row r="55" spans="1:14">
      <c r="A55" s="71" t="s">
        <v>9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1:14" ht="79.150000000000006" customHeight="1">
      <c r="A56" s="19" t="s">
        <v>101</v>
      </c>
      <c r="B56" s="1" t="s">
        <v>78</v>
      </c>
      <c r="C56" s="47">
        <v>140</v>
      </c>
      <c r="D56" s="47"/>
      <c r="E56" s="47"/>
      <c r="F56" s="47"/>
      <c r="G56" s="47">
        <v>140</v>
      </c>
      <c r="H56" s="47">
        <v>53.3</v>
      </c>
      <c r="I56" s="47"/>
      <c r="J56" s="47"/>
      <c r="K56" s="47"/>
      <c r="L56" s="47">
        <v>53.3</v>
      </c>
      <c r="M56" s="47">
        <v>38.1</v>
      </c>
      <c r="N56" s="20" t="s">
        <v>139</v>
      </c>
    </row>
    <row r="57" spans="1:14" ht="169.15" customHeight="1">
      <c r="A57" s="19" t="s">
        <v>22</v>
      </c>
      <c r="B57" s="35" t="s">
        <v>82</v>
      </c>
      <c r="C57" s="47">
        <v>30</v>
      </c>
      <c r="D57" s="47"/>
      <c r="E57" s="47"/>
      <c r="F57" s="47"/>
      <c r="G57" s="47">
        <v>30</v>
      </c>
      <c r="H57" s="47">
        <v>0</v>
      </c>
      <c r="I57" s="47"/>
      <c r="J57" s="47"/>
      <c r="K57" s="47"/>
      <c r="L57" s="47">
        <v>0</v>
      </c>
      <c r="M57" s="47">
        <v>0</v>
      </c>
      <c r="N57" s="20" t="s">
        <v>128</v>
      </c>
    </row>
    <row r="58" spans="1:14" ht="14.25" customHeight="1">
      <c r="A58" s="71" t="s">
        <v>10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</row>
    <row r="59" spans="1:14" ht="31.5">
      <c r="A59" s="33" t="s">
        <v>102</v>
      </c>
      <c r="B59" s="1" t="s">
        <v>83</v>
      </c>
      <c r="C59" s="67">
        <f>C60+C61+C62</f>
        <v>3826.1</v>
      </c>
      <c r="D59" s="67">
        <f>D60+D61+D62</f>
        <v>10001</v>
      </c>
      <c r="E59" s="67">
        <f>E60+E61+E62</f>
        <v>531.9</v>
      </c>
      <c r="F59" s="67"/>
      <c r="G59" s="67">
        <f>G60+G61+G62</f>
        <v>14359</v>
      </c>
      <c r="H59" s="67">
        <f>H60+H61+H62</f>
        <v>2828.7</v>
      </c>
      <c r="I59" s="67">
        <f>I60+I61+I62</f>
        <v>828.2</v>
      </c>
      <c r="J59" s="67">
        <f>J60+J61+J62</f>
        <v>217.8</v>
      </c>
      <c r="K59" s="67"/>
      <c r="L59" s="67">
        <f>L60+L61+L62</f>
        <v>3874.7</v>
      </c>
      <c r="M59" s="67">
        <v>27</v>
      </c>
      <c r="N59" s="26"/>
    </row>
    <row r="60" spans="1:14" ht="110.45" customHeight="1">
      <c r="A60" s="26" t="s">
        <v>123</v>
      </c>
      <c r="B60" s="6" t="s">
        <v>84</v>
      </c>
      <c r="C60" s="68">
        <v>448.1</v>
      </c>
      <c r="D60" s="68">
        <v>1182</v>
      </c>
      <c r="E60" s="68">
        <v>531.9</v>
      </c>
      <c r="F60" s="68"/>
      <c r="G60" s="68">
        <f>F60+E60+D60+C60</f>
        <v>2162</v>
      </c>
      <c r="H60" s="68">
        <v>97.7</v>
      </c>
      <c r="I60" s="68">
        <v>436.2</v>
      </c>
      <c r="J60" s="68">
        <v>217.8</v>
      </c>
      <c r="K60" s="68"/>
      <c r="L60" s="68">
        <f>K60+J60+I60+H60</f>
        <v>751.7</v>
      </c>
      <c r="M60" s="68">
        <v>34.799999999999997</v>
      </c>
      <c r="N60" s="26" t="s">
        <v>137</v>
      </c>
    </row>
    <row r="61" spans="1:14" ht="100.9" customHeight="1">
      <c r="A61" s="26" t="s">
        <v>124</v>
      </c>
      <c r="B61" s="6" t="s">
        <v>85</v>
      </c>
      <c r="C61" s="68">
        <v>3297</v>
      </c>
      <c r="D61" s="68">
        <v>800</v>
      </c>
      <c r="E61" s="68"/>
      <c r="F61" s="68"/>
      <c r="G61" s="68">
        <f>F61+E61+D61+C61</f>
        <v>4097</v>
      </c>
      <c r="H61" s="68">
        <v>2731</v>
      </c>
      <c r="I61" s="68">
        <v>392</v>
      </c>
      <c r="J61" s="68"/>
      <c r="K61" s="68"/>
      <c r="L61" s="68">
        <f>K61+J61+I61+H61</f>
        <v>3123</v>
      </c>
      <c r="M61" s="68">
        <v>76.2</v>
      </c>
      <c r="N61" s="26" t="s">
        <v>138</v>
      </c>
    </row>
    <row r="62" spans="1:14" ht="63">
      <c r="A62" s="26" t="s">
        <v>125</v>
      </c>
      <c r="B62" s="6" t="s">
        <v>86</v>
      </c>
      <c r="C62" s="68">
        <v>81</v>
      </c>
      <c r="D62" s="68">
        <v>8019</v>
      </c>
      <c r="E62" s="68"/>
      <c r="F62" s="68"/>
      <c r="G62" s="68">
        <f>F62+E62+D62+C62</f>
        <v>8100</v>
      </c>
      <c r="H62" s="68">
        <v>0</v>
      </c>
      <c r="I62" s="68"/>
      <c r="J62" s="68"/>
      <c r="K62" s="68"/>
      <c r="L62" s="68">
        <v>0</v>
      </c>
      <c r="M62" s="68">
        <v>0</v>
      </c>
      <c r="N62" s="26" t="s">
        <v>134</v>
      </c>
    </row>
    <row r="63" spans="1:14" ht="15" customHeight="1">
      <c r="A63" s="71" t="s">
        <v>11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3"/>
    </row>
    <row r="64" spans="1:14" ht="85.9" customHeight="1">
      <c r="A64" s="26" t="s">
        <v>103</v>
      </c>
      <c r="B64" s="1" t="s">
        <v>87</v>
      </c>
      <c r="C64" s="47">
        <v>878.9</v>
      </c>
      <c r="D64" s="47">
        <v>18.8</v>
      </c>
      <c r="E64" s="47">
        <v>16266</v>
      </c>
      <c r="F64" s="47">
        <v>321.89999999999998</v>
      </c>
      <c r="G64" s="47">
        <f>F64+E64+D64+C64</f>
        <v>17485.600000000002</v>
      </c>
      <c r="H64" s="47">
        <v>0</v>
      </c>
      <c r="I64" s="47"/>
      <c r="J64" s="47"/>
      <c r="K64" s="47"/>
      <c r="L64" s="47">
        <v>0</v>
      </c>
      <c r="M64" s="47">
        <v>0</v>
      </c>
      <c r="N64" s="26" t="s">
        <v>135</v>
      </c>
    </row>
    <row r="65" spans="1:14" ht="97.9" customHeight="1">
      <c r="A65" s="26" t="s">
        <v>104</v>
      </c>
      <c r="B65" s="1" t="s">
        <v>88</v>
      </c>
      <c r="C65" s="16">
        <v>4278</v>
      </c>
      <c r="D65" s="45">
        <v>33593</v>
      </c>
      <c r="E65" s="16"/>
      <c r="F65" s="45">
        <v>1480</v>
      </c>
      <c r="G65" s="16">
        <f>F65+E65+D65+C65</f>
        <v>39351</v>
      </c>
      <c r="H65" s="16">
        <f>H66+H67</f>
        <v>154.6</v>
      </c>
      <c r="I65" s="16">
        <f>I66+I67</f>
        <v>3534.7000000000003</v>
      </c>
      <c r="J65" s="16"/>
      <c r="K65" s="16">
        <f>K66+K67</f>
        <v>34.799999999999997</v>
      </c>
      <c r="L65" s="16">
        <f>H65+I65+J65+K65</f>
        <v>3724.1000000000004</v>
      </c>
      <c r="M65" s="47">
        <v>3.4</v>
      </c>
      <c r="N65" s="20"/>
    </row>
    <row r="66" spans="1:14" ht="392.45" customHeight="1">
      <c r="A66" s="25" t="s">
        <v>126</v>
      </c>
      <c r="B66" s="7" t="s">
        <v>89</v>
      </c>
      <c r="C66" s="22">
        <v>4078</v>
      </c>
      <c r="D66" s="42">
        <v>25873</v>
      </c>
      <c r="E66" s="22"/>
      <c r="F66" s="42">
        <v>1400</v>
      </c>
      <c r="G66" s="22">
        <f>F66+E66+D66+C66</f>
        <v>31351</v>
      </c>
      <c r="H66" s="22">
        <v>149.69999999999999</v>
      </c>
      <c r="I66" s="22">
        <v>3036.8</v>
      </c>
      <c r="J66" s="22"/>
      <c r="K66" s="22">
        <v>34.799999999999997</v>
      </c>
      <c r="L66" s="22">
        <v>3221.3</v>
      </c>
      <c r="M66" s="43">
        <v>10.3</v>
      </c>
      <c r="N66" s="3" t="s">
        <v>172</v>
      </c>
    </row>
    <row r="67" spans="1:14" ht="57.6" customHeight="1">
      <c r="A67" s="25" t="s">
        <v>127</v>
      </c>
      <c r="B67" s="7" t="s">
        <v>90</v>
      </c>
      <c r="C67" s="22">
        <v>200</v>
      </c>
      <c r="D67" s="42">
        <v>7720</v>
      </c>
      <c r="E67" s="22"/>
      <c r="F67" s="42">
        <v>80</v>
      </c>
      <c r="G67" s="22">
        <f>F67+E67+D67+C67</f>
        <v>8000</v>
      </c>
      <c r="H67" s="22">
        <v>4.9000000000000004</v>
      </c>
      <c r="I67" s="22">
        <v>497.9</v>
      </c>
      <c r="J67" s="22"/>
      <c r="K67" s="22"/>
      <c r="L67" s="22">
        <f>I67+H67</f>
        <v>502.79999999999995</v>
      </c>
      <c r="M67" s="43">
        <v>6.3</v>
      </c>
      <c r="N67" s="20" t="s">
        <v>171</v>
      </c>
    </row>
    <row r="68" spans="1:14">
      <c r="A68" s="83" t="s">
        <v>12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47.25">
      <c r="A69" s="26" t="s">
        <v>105</v>
      </c>
      <c r="B69" s="35" t="s">
        <v>79</v>
      </c>
      <c r="C69" s="31">
        <f>C70+C71</f>
        <v>13445.9</v>
      </c>
      <c r="D69" s="18">
        <f>D70+D71</f>
        <v>16576</v>
      </c>
      <c r="E69" s="31"/>
      <c r="F69" s="47">
        <f>F70+F71</f>
        <v>50.6</v>
      </c>
      <c r="G69" s="47">
        <f>G70+G71</f>
        <v>30072.5</v>
      </c>
      <c r="H69" s="47">
        <f>H70+H71</f>
        <v>2803</v>
      </c>
      <c r="I69" s="47"/>
      <c r="J69" s="47"/>
      <c r="K69" s="47"/>
      <c r="L69" s="47">
        <f>L70+L71</f>
        <v>2803</v>
      </c>
      <c r="M69" s="47">
        <v>4.8</v>
      </c>
      <c r="N69" s="26"/>
    </row>
    <row r="70" spans="1:14" ht="144.6" customHeight="1">
      <c r="A70" s="25" t="s">
        <v>106</v>
      </c>
      <c r="B70" s="4" t="s">
        <v>80</v>
      </c>
      <c r="C70" s="69">
        <v>11301.5</v>
      </c>
      <c r="D70" s="19">
        <v>16576</v>
      </c>
      <c r="E70" s="69"/>
      <c r="F70" s="23">
        <v>50.6</v>
      </c>
      <c r="G70" s="23">
        <f>F70+E70+D70+C70</f>
        <v>27928.1</v>
      </c>
      <c r="H70" s="23">
        <v>1873</v>
      </c>
      <c r="I70" s="23"/>
      <c r="J70" s="23"/>
      <c r="K70" s="23"/>
      <c r="L70" s="23">
        <v>1873</v>
      </c>
      <c r="M70" s="23">
        <v>6.7</v>
      </c>
      <c r="N70" s="26" t="s">
        <v>174</v>
      </c>
    </row>
    <row r="71" spans="1:14" ht="36" customHeight="1">
      <c r="A71" s="25" t="s">
        <v>107</v>
      </c>
      <c r="B71" s="4" t="s">
        <v>81</v>
      </c>
      <c r="C71" s="23">
        <v>2144.4</v>
      </c>
      <c r="D71" s="19"/>
      <c r="E71" s="23"/>
      <c r="F71" s="23"/>
      <c r="G71" s="23">
        <f>C71</f>
        <v>2144.4</v>
      </c>
      <c r="H71" s="23">
        <v>930</v>
      </c>
      <c r="I71" s="23"/>
      <c r="J71" s="23"/>
      <c r="K71" s="23"/>
      <c r="L71" s="23">
        <v>930</v>
      </c>
      <c r="M71" s="23">
        <v>43.4</v>
      </c>
      <c r="N71" s="26" t="s">
        <v>173</v>
      </c>
    </row>
    <row r="72" spans="1:14" ht="18" customHeight="1">
      <c r="A72" s="19"/>
      <c r="B72" s="27" t="s">
        <v>13</v>
      </c>
      <c r="C72" s="47">
        <f>C69+C65+C64+C59+C57+C56+C51+C49+C43+C42+C40+C38+C29+C21+C19+C16+C14+C13+C11+C7</f>
        <v>191266.60000000003</v>
      </c>
      <c r="D72" s="47">
        <f>D69+D65+D64+D59+D49+D43+D38+D21+D16+D11+D7</f>
        <v>481407.60000000003</v>
      </c>
      <c r="E72" s="47">
        <f>E64+E59+E7</f>
        <v>19314.900000000001</v>
      </c>
      <c r="F72" s="47">
        <f>F69+F65+F64+F49+F38+F7</f>
        <v>16950.5</v>
      </c>
      <c r="G72" s="47">
        <f>G69+G65+G64+G59+G57+G56+G51+G49+G43+G42+G40+G38+G29+G21+G19+G16+G14+G13+G11+G7</f>
        <v>708939.60000000009</v>
      </c>
      <c r="H72" s="47">
        <f>H69+H65+H64+H59+H57+H56+H51+H49+H43+H42+H40+H38+H29+H21+H19+I16+H14+H13+H11+H7</f>
        <v>81027.5</v>
      </c>
      <c r="I72" s="47">
        <f>I65+I59+I43+I21+I7</f>
        <v>233497.69999999998</v>
      </c>
      <c r="J72" s="47">
        <f>J59+J7</f>
        <v>2164.2000000000003</v>
      </c>
      <c r="K72" s="47">
        <f>K65+K7</f>
        <v>34.799999999999997</v>
      </c>
      <c r="L72" s="47">
        <f>L69+L65+L64+L59+L57+L56+L51+L49+L43+L42+L40+L38+L29+L21+L19+L16+L14+L13+L11+L7</f>
        <v>316724.2</v>
      </c>
      <c r="M72" s="47">
        <f>L72/G72*100</f>
        <v>44.675766454575253</v>
      </c>
      <c r="N72" s="19"/>
    </row>
    <row r="74" spans="1:14">
      <c r="A74" s="2" t="s">
        <v>30</v>
      </c>
    </row>
    <row r="75" spans="1:14">
      <c r="A75" s="2" t="s">
        <v>33</v>
      </c>
      <c r="J75" s="28" t="s">
        <v>34</v>
      </c>
    </row>
    <row r="78" spans="1:14">
      <c r="A78" s="2" t="s">
        <v>31</v>
      </c>
    </row>
    <row r="79" spans="1:14" ht="14.25" customHeight="1">
      <c r="A79" s="82" t="s">
        <v>43</v>
      </c>
      <c r="B79" s="82"/>
    </row>
    <row r="80" spans="1:14" ht="6" customHeight="1"/>
  </sheetData>
  <sheetProtection password="CC21" sheet="1" objects="1" scenarios="1"/>
  <mergeCells count="50">
    <mergeCell ref="A15:N15"/>
    <mergeCell ref="A20:N20"/>
    <mergeCell ref="I16:I17"/>
    <mergeCell ref="N8:N9"/>
    <mergeCell ref="H23:H24"/>
    <mergeCell ref="I23:I24"/>
    <mergeCell ref="J23:J24"/>
    <mergeCell ref="K23:K24"/>
    <mergeCell ref="L23:L24"/>
    <mergeCell ref="M23:M24"/>
    <mergeCell ref="G23:G24"/>
    <mergeCell ref="E23:E24"/>
    <mergeCell ref="D23:D24"/>
    <mergeCell ref="C23:C24"/>
    <mergeCell ref="A23:A24"/>
    <mergeCell ref="M3:M4"/>
    <mergeCell ref="N3:N4"/>
    <mergeCell ref="C3:G3"/>
    <mergeCell ref="H3:L3"/>
    <mergeCell ref="A6:N6"/>
    <mergeCell ref="A79:B79"/>
    <mergeCell ref="A68:N68"/>
    <mergeCell ref="A63:N63"/>
    <mergeCell ref="A58:N58"/>
    <mergeCell ref="N16:N17"/>
    <mergeCell ref="A37:N37"/>
    <mergeCell ref="A50:N50"/>
    <mergeCell ref="A55:N55"/>
    <mergeCell ref="A28:N28"/>
    <mergeCell ref="A41:N41"/>
    <mergeCell ref="A48:N48"/>
    <mergeCell ref="A39:N39"/>
    <mergeCell ref="A47:N47"/>
    <mergeCell ref="J16:J17"/>
    <mergeCell ref="A1:N1"/>
    <mergeCell ref="A18:N18"/>
    <mergeCell ref="C16:C17"/>
    <mergeCell ref="B16:B17"/>
    <mergeCell ref="A16:A17"/>
    <mergeCell ref="H16:H17"/>
    <mergeCell ref="G16:G17"/>
    <mergeCell ref="F16:F17"/>
    <mergeCell ref="E16:E17"/>
    <mergeCell ref="D16:D17"/>
    <mergeCell ref="A12:N12"/>
    <mergeCell ref="M16:M17"/>
    <mergeCell ref="L16:L17"/>
    <mergeCell ref="K16:K17"/>
    <mergeCell ref="A3:A4"/>
    <mergeCell ref="B3:B4"/>
  </mergeCells>
  <pageMargins left="0.39370078740157483" right="0" top="0" bottom="0" header="0.31496062992125984" footer="0.31496062992125984"/>
  <pageSetup paperSize="9" scale="45" orientation="landscape" r:id="rId1"/>
  <rowBreaks count="2" manualBreakCount="2">
    <brk id="33" max="15" man="1"/>
    <brk id="5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2014-07-18T01:33:29Z</cp:lastPrinted>
  <dcterms:created xsi:type="dcterms:W3CDTF">2011-07-04T07:10:28Z</dcterms:created>
  <dcterms:modified xsi:type="dcterms:W3CDTF">2021-04-15T04:03:51Z</dcterms:modified>
</cp:coreProperties>
</file>