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10" yWindow="15" windowWidth="18210" windowHeight="12630"/>
  </bookViews>
  <sheets>
    <sheet name="Лист1" sheetId="2" r:id="rId1"/>
  </sheets>
  <definedNames>
    <definedName name="_GoBack" localSheetId="0">Лист1!$P$42</definedName>
    <definedName name="_xlnm.Print_Area" localSheetId="0">Лист1!$A$1:$O$84</definedName>
  </definedNames>
  <calcPr calcId="124519"/>
</workbook>
</file>

<file path=xl/calcChain.xml><?xml version="1.0" encoding="utf-8"?>
<calcChain xmlns="http://schemas.openxmlformats.org/spreadsheetml/2006/main">
  <c r="F68" i="2"/>
  <c r="D49" l="1"/>
  <c r="E49"/>
  <c r="F49"/>
  <c r="G49"/>
  <c r="H49"/>
  <c r="I49"/>
  <c r="C49"/>
  <c r="J53"/>
  <c r="F53"/>
  <c r="K53" l="1"/>
  <c r="J52" l="1"/>
  <c r="K52" s="1"/>
  <c r="F52"/>
  <c r="J61" l="1"/>
  <c r="J60"/>
  <c r="J67"/>
  <c r="J66"/>
  <c r="J65" s="1"/>
  <c r="J68"/>
  <c r="G65"/>
  <c r="D57" l="1"/>
  <c r="E57"/>
  <c r="C57"/>
  <c r="F61"/>
  <c r="K61" s="1"/>
  <c r="I57" l="1"/>
  <c r="J55" l="1"/>
  <c r="C29" l="1"/>
  <c r="J32"/>
  <c r="J33"/>
  <c r="J13" l="1"/>
  <c r="F64" l="1"/>
  <c r="J72"/>
  <c r="F72"/>
  <c r="J71"/>
  <c r="F71"/>
  <c r="I70"/>
  <c r="H70"/>
  <c r="G70"/>
  <c r="E70"/>
  <c r="D70"/>
  <c r="C70"/>
  <c r="F67"/>
  <c r="F66"/>
  <c r="I65"/>
  <c r="H65"/>
  <c r="E65"/>
  <c r="D65"/>
  <c r="C65"/>
  <c r="J64"/>
  <c r="J62"/>
  <c r="F62"/>
  <c r="J59"/>
  <c r="F59"/>
  <c r="J58"/>
  <c r="F58"/>
  <c r="F60"/>
  <c r="H57"/>
  <c r="G57"/>
  <c r="F55"/>
  <c r="K55" s="1"/>
  <c r="J51"/>
  <c r="F51"/>
  <c r="J50"/>
  <c r="F50"/>
  <c r="J47"/>
  <c r="F47"/>
  <c r="F45"/>
  <c r="J44"/>
  <c r="F44"/>
  <c r="J43"/>
  <c r="F43"/>
  <c r="J42"/>
  <c r="F42"/>
  <c r="I41"/>
  <c r="E41"/>
  <c r="D41"/>
  <c r="C41"/>
  <c r="J40"/>
  <c r="F40"/>
  <c r="J38"/>
  <c r="F38"/>
  <c r="J36"/>
  <c r="F36"/>
  <c r="J34"/>
  <c r="F34"/>
  <c r="G29"/>
  <c r="F33"/>
  <c r="F32"/>
  <c r="K32" s="1"/>
  <c r="J31"/>
  <c r="F31"/>
  <c r="J30"/>
  <c r="F30"/>
  <c r="H29"/>
  <c r="E29"/>
  <c r="D29"/>
  <c r="J27"/>
  <c r="F27"/>
  <c r="J26"/>
  <c r="F26"/>
  <c r="J21"/>
  <c r="F21"/>
  <c r="D20"/>
  <c r="I20"/>
  <c r="H20"/>
  <c r="G20"/>
  <c r="E20"/>
  <c r="C20"/>
  <c r="J18"/>
  <c r="F18"/>
  <c r="J16"/>
  <c r="F16"/>
  <c r="J14"/>
  <c r="F14"/>
  <c r="F13"/>
  <c r="K13" s="1"/>
  <c r="J11"/>
  <c r="F11"/>
  <c r="J10"/>
  <c r="F10"/>
  <c r="K10" s="1"/>
  <c r="H8"/>
  <c r="J9"/>
  <c r="F9"/>
  <c r="I8"/>
  <c r="E8"/>
  <c r="D8"/>
  <c r="C8"/>
  <c r="J49" l="1"/>
  <c r="K9"/>
  <c r="F57"/>
  <c r="K36"/>
  <c r="C73"/>
  <c r="K72"/>
  <c r="F65"/>
  <c r="K34"/>
  <c r="K38"/>
  <c r="I29"/>
  <c r="I73" s="1"/>
  <c r="K50"/>
  <c r="J8"/>
  <c r="K11"/>
  <c r="K27"/>
  <c r="K16"/>
  <c r="K64"/>
  <c r="K18"/>
  <c r="K62"/>
  <c r="K68"/>
  <c r="K60"/>
  <c r="K59"/>
  <c r="K58"/>
  <c r="K67"/>
  <c r="H41"/>
  <c r="H73" s="1"/>
  <c r="K31"/>
  <c r="K40"/>
  <c r="J57"/>
  <c r="K33"/>
  <c r="F70"/>
  <c r="K71"/>
  <c r="K51"/>
  <c r="K44"/>
  <c r="K43"/>
  <c r="F41"/>
  <c r="F29"/>
  <c r="E73"/>
  <c r="K30"/>
  <c r="K47"/>
  <c r="F20"/>
  <c r="K26"/>
  <c r="K21"/>
  <c r="F8"/>
  <c r="K42"/>
  <c r="K14"/>
  <c r="K66"/>
  <c r="D73"/>
  <c r="G8"/>
  <c r="G41"/>
  <c r="J20"/>
  <c r="J45"/>
  <c r="K45" s="1"/>
  <c r="J70"/>
  <c r="K8" l="1"/>
  <c r="K49"/>
  <c r="G73"/>
  <c r="F73"/>
  <c r="K65"/>
  <c r="J29"/>
  <c r="K29" s="1"/>
  <c r="K20"/>
  <c r="K57"/>
  <c r="J41"/>
  <c r="K70"/>
  <c r="J73" l="1"/>
  <c r="K73" s="1"/>
  <c r="K41"/>
</calcChain>
</file>

<file path=xl/sharedStrings.xml><?xml version="1.0" encoding="utf-8"?>
<sst xmlns="http://schemas.openxmlformats.org/spreadsheetml/2006/main" count="178" uniqueCount="174">
  <si>
    <t>№ п/п</t>
  </si>
  <si>
    <t>тыс.руб.</t>
  </si>
  <si>
    <t>Обеспечение устойчивого развития и повышение эффективности сельского хозяйства</t>
  </si>
  <si>
    <t>Развитие  малого предпринимательства</t>
  </si>
  <si>
    <t>Обеспечение сбалансированности профессионально-квалифицированной структуры спроса и предложения рабочей силы</t>
  </si>
  <si>
    <t>Обеспечение комплексной модернизации муниципальной системы образования, создание условий для обеспечения современного качества образования</t>
  </si>
  <si>
    <t>Повышение эффективности системы организации физкультуры и спорта, создание условий для здорового образа жизни</t>
  </si>
  <si>
    <t>Организация туристических зон</t>
  </si>
  <si>
    <t>Обеспечение общественной безопасности жителей района</t>
  </si>
  <si>
    <t>Обеспечение экологической безопасности жителей района</t>
  </si>
  <si>
    <t>Доступность и комфортность жилья, снижение износа жилфонда</t>
  </si>
  <si>
    <t>Развитие инженерных систем жизнеобеспечения</t>
  </si>
  <si>
    <t>Развитие транспортной системы</t>
  </si>
  <si>
    <t>ВСЕГО:</t>
  </si>
  <si>
    <t>2.</t>
  </si>
  <si>
    <t>4.</t>
  </si>
  <si>
    <t>7.</t>
  </si>
  <si>
    <t>8.</t>
  </si>
  <si>
    <t>10.</t>
  </si>
  <si>
    <t>11.</t>
  </si>
  <si>
    <t>13.</t>
  </si>
  <si>
    <t>14.</t>
  </si>
  <si>
    <t>16.</t>
  </si>
  <si>
    <t>МБ</t>
  </si>
  <si>
    <t>РХ</t>
  </si>
  <si>
    <t>РФ</t>
  </si>
  <si>
    <t>Всего</t>
  </si>
  <si>
    <t>Информация о выполненных мероприятиях</t>
  </si>
  <si>
    <t>Кассовые расходы с начала года</t>
  </si>
  <si>
    <t>Исполнитель</t>
  </si>
  <si>
    <t>1.</t>
  </si>
  <si>
    <t>Непрерывный мониторинг и прогнозирование угроз безопасности жизни в районе</t>
  </si>
  <si>
    <t>5.</t>
  </si>
  <si>
    <t>Повышение эффективности системы здравоохранения путем повышения доступности и качества медицинской помощи, формирования здорового образа жизни</t>
  </si>
  <si>
    <t xml:space="preserve">Муниципальная программа «Развитие агропромышленного комплекса Усть-Абаканского района и социальной сферы на селе  (2014 - 2020 годы)» 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</si>
  <si>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</si>
  <si>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</si>
  <si>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«Развитие торговли в Усть-Абаканском районе до 2015 года»</t>
  </si>
  <si>
    <t>Муниципальная программа «Культура Усть-Абаканского района (2014-2020 годы)»</t>
  </si>
  <si>
    <t>Подпрограмма «Развитие культурного потенциала Усть-Абаканского района»</t>
  </si>
  <si>
    <t>Муниципальная программа «Доступная среда (2014-2020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</si>
  <si>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</si>
  <si>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</si>
  <si>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 «Социальная поддержка детей-сирот и детей, оставшихся без попечения родителей»</t>
  </si>
  <si>
    <t>Создание эффективной системы предоставления социальных услуг для ветеранов и инвалидов. Создание условий для успешной социализации и эффективной самореализации молодежи</t>
  </si>
  <si>
    <t>Повышение общественной и бытовой культуры населения. Совершенствование архивного дела в Усть-Абаканском районе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</si>
  <si>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</si>
  <si>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</si>
  <si>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</si>
  <si>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</si>
  <si>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 xml:space="preserve">Подпрограмма «Дорожное хозяйство» </t>
  </si>
  <si>
    <t>Подпрограмма «Транспортное обслуживание населения»</t>
  </si>
  <si>
    <t xml:space="preserve">Муниципальная программа «Жилище (2014 – 2020 годы)» </t>
  </si>
  <si>
    <t>Подпрограмма  «Обеспечение жильем молодых семей»</t>
  </si>
  <si>
    <t>Подпрограмма «Свой дом»</t>
  </si>
  <si>
    <t>Подпрограмма  «Переселение жителей Усть-Абаканского района из аварийного и непригодного для проживания жилищного фонда»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</si>
  <si>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 </t>
  </si>
  <si>
    <t>Подпрограмма «Модернизация объектов коммунальной инфраструктуры»</t>
  </si>
  <si>
    <t>Подпрограмма «Чистая вода»</t>
  </si>
  <si>
    <t>3.</t>
  </si>
  <si>
    <t>6.</t>
  </si>
  <si>
    <t>8.1.</t>
  </si>
  <si>
    <t>8.2.</t>
  </si>
  <si>
    <t>8.3.</t>
  </si>
  <si>
    <t>8.4.</t>
  </si>
  <si>
    <t>8.5.</t>
  </si>
  <si>
    <t>9.</t>
  </si>
  <si>
    <t>12.</t>
  </si>
  <si>
    <t>15.</t>
  </si>
  <si>
    <t>17.</t>
  </si>
  <si>
    <t>18.</t>
  </si>
  <si>
    <t>19.</t>
  </si>
  <si>
    <t>20.</t>
  </si>
  <si>
    <t>20.1.</t>
  </si>
  <si>
    <t>20.2.</t>
  </si>
  <si>
    <t>1.1.</t>
  </si>
  <si>
    <t>1.2.</t>
  </si>
  <si>
    <t>7.1.</t>
  </si>
  <si>
    <t>7.2.</t>
  </si>
  <si>
    <t>7.3.</t>
  </si>
  <si>
    <t>12.1.</t>
  </si>
  <si>
    <t>12.2.</t>
  </si>
  <si>
    <t>12.3.</t>
  </si>
  <si>
    <t>14.1.</t>
  </si>
  <si>
    <t>14.2.</t>
  </si>
  <si>
    <t>14.3.</t>
  </si>
  <si>
    <t>19.1.</t>
  </si>
  <si>
    <t>19.2.</t>
  </si>
  <si>
    <t>Подпрограмма «Создание общих условий функционирования сельского хозяйства»</t>
  </si>
  <si>
    <t>Подпрограмма «Искусство Усть-Абаканского района»</t>
  </si>
  <si>
    <t>12.4.</t>
  </si>
  <si>
    <t>16.1.</t>
  </si>
  <si>
    <t>16.2.</t>
  </si>
  <si>
    <t>16.3.</t>
  </si>
  <si>
    <t>19.3.</t>
  </si>
  <si>
    <t xml:space="preserve">
</t>
  </si>
  <si>
    <t>Сконина К.В. 2-18-52</t>
  </si>
  <si>
    <t>Н.А. Потылицына</t>
  </si>
  <si>
    <t xml:space="preserve">План на год </t>
  </si>
  <si>
    <t>Муниципальная программа</t>
  </si>
  <si>
    <t>Выполнено с начала года % (гр.10 / гр.6 х 100)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</si>
  <si>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</si>
  <si>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Приложение № 1</t>
  </si>
  <si>
    <t>16.4.</t>
  </si>
  <si>
    <t>Подпрограмма «Доступное жилье»</t>
  </si>
  <si>
    <t>Муниципальная программа «Развитие туризма в Усть-Абаканском районе (2014-2020 годы)»</t>
  </si>
  <si>
    <t>Муниципальная программа «Сохранение и развитие малых сел Усть-Абаканского района (2016-2020 годы)»</t>
  </si>
  <si>
    <r>
      <rPr>
        <b/>
        <sz val="12"/>
        <rFont val="Times New Roman"/>
        <family val="1"/>
        <charset val="204"/>
      </rPr>
      <t xml:space="preserve">Мероприятия в области государственной поддержки негосударственных некоммерческих организаций </t>
    </r>
    <r>
      <rPr>
        <sz val="12"/>
        <rFont val="Times New Roman"/>
        <family val="1"/>
        <charset val="204"/>
      </rPr>
      <t xml:space="preserve">Субсидии некоммерческой организаци (Красный крест) - 60,8                                                                                                                                                  </t>
    </r>
  </si>
  <si>
    <t xml:space="preserve">
</t>
  </si>
  <si>
    <r>
      <rPr>
        <b/>
        <sz val="12"/>
        <rFont val="Times New Roman"/>
        <family val="1"/>
        <charset val="204"/>
      </rPr>
      <t>Переселение граждан из аварийного и непригодного для проживания жилищного фонда:</t>
    </r>
    <r>
      <rPr>
        <sz val="12"/>
        <rFont val="Times New Roman"/>
        <family val="1"/>
        <charset val="204"/>
      </rPr>
      <t xml:space="preserve">                                 Иные межбюджетные трансферты на строительство или приобретение жилых помещений с целью реализации мероприятий по переселению граждан, проживающих в жилищном фонде, признанном в установленном порядке непригодным для проживания</t>
    </r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</si>
  <si>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</si>
  <si>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</si>
  <si>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</si>
  <si>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Отчет о реализации муниципальных  программ, действующих на территории Усть-Абаканского района за 1 квартал 2018 года.</t>
  </si>
  <si>
    <t>Подпрограмма «Наследие Усть-Абаканского района»</t>
  </si>
  <si>
    <t>Подпрограмма «Обеспечение реализации муниципальной  программы»</t>
  </si>
  <si>
    <t>Подпрограмма «Молодежь Усть-Абаканского района»</t>
  </si>
  <si>
    <t>Муниципальная программа «Развитие физической культуры и спорта в Усть-Абаканском районе  (2014 - 2020 годы)»</t>
  </si>
  <si>
    <t>Подпрограмма «Организация отдыха и оздоровления детей в Усть-Абаканском районе»</t>
  </si>
  <si>
    <t>Подпрограмма «Развитие мер социальной поддержки отдельных категорий граждан в Усть-Абаканском районе»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</si>
  <si>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годы)»</t>
  </si>
  <si>
    <t>14.4.</t>
  </si>
  <si>
    <t>Подпрограмма «Профилактика террористической и экстремистской деятельности»</t>
  </si>
  <si>
    <t>Мероприятия по профилактике терроризма и экстремизма</t>
  </si>
  <si>
    <t>Программа «Развитие муниципального имущества в Усть-Абаканском районе (2016-2020 годы)»</t>
  </si>
  <si>
    <t>Муниципальная программа «Энергосбережение и повышение энергетической эффективности в Усть-Абаканском районе  (2014 - 2020 годы)»</t>
  </si>
  <si>
    <t>Подпрограмма «Обеспечение реализации муниципальной программы»</t>
  </si>
  <si>
    <t>Муниципальная программа «Развитие транспортной системы Усть-Абаканского района (2014-2020 годы)»</t>
  </si>
  <si>
    <r>
      <rPr>
        <b/>
        <sz val="12"/>
        <rFont val="Times New Roman"/>
        <family val="1"/>
        <charset val="204"/>
      </rPr>
      <t xml:space="preserve">1.Проведение спортивных мероприятий, обеспечение подготовки команд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71,5</t>
    </r>
    <r>
      <rPr>
        <sz val="12"/>
        <rFont val="Times New Roman"/>
        <family val="1"/>
        <charset val="204"/>
      </rPr>
      <t xml:space="preserve"> в т.ч.: Районный турнир по мини-футболу среди мужских команд - 1,3; Открытый районный турнир по греко-римской борьбе - 4,2; Республиканский турнир по хоккею с мячом на призы Главы Усть-Абаканского района среди мальчиков - 38,2; Соревнования по пулевой стрельбе памяти С.В.Метелева и Г.В. Киселева - 1,8; Открытое первенство по баскетболу и по мини-футболу - 12,3; СФО по рукопашному бою среди юношей и девушек - 3,3; Первенство ЦС ФСО профсоюзов "Россия" по боксу - 10,4
</t>
    </r>
    <r>
      <rPr>
        <b/>
        <sz val="12"/>
        <rFont val="Times New Roman"/>
        <family val="1"/>
        <charset val="204"/>
      </rPr>
      <t>2.Физкультурно-оздоровительная работа с различными категориями населения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44,6</t>
    </r>
    <r>
      <rPr>
        <sz val="12"/>
        <rFont val="Times New Roman"/>
        <family val="1"/>
        <charset val="204"/>
      </rPr>
      <t xml:space="preserve"> в т.ч.: Соревнования по настольным играм среди лиц с ограниченными возможностями здоровья - 2,2; Спортивно-массовое мероприятие по гирьевому спорту "Рывок к победе" - 3,0; Всероссийский турнир"Кубок Сибири" -4,0; Соревнования по хоккею с мячом среди юношей - 15,1; Соревнования по хоккею с мячом на призы клуба "Плетеный мяч" - 13,2; Турнир по хоккею с мячом, на призы Святейшего Московского и всея Руси - 7,1
</t>
    </r>
  </si>
  <si>
    <r>
      <rPr>
        <b/>
        <sz val="12"/>
        <rFont val="Times New Roman"/>
        <family val="1"/>
        <charset val="204"/>
      </rPr>
      <t>1.Обеспечение деятельности управления землепользования - 1505,5</t>
    </r>
    <r>
      <rPr>
        <sz val="12"/>
        <rFont val="Times New Roman"/>
        <family val="1"/>
        <charset val="204"/>
      </rPr>
      <t xml:space="preserve">: из них: заработная плата - 860,1; начисления на выплаты по оплате труда - 90,4; услуги связи - 40,2; коммунальные услуги - 226,7; работы, услуги по содержанию имущества - 87,0; прочие работы, услуги - 96,1; увеличение стоимости материальных запасов - 92,9; пени - 10,8; имущественный и транспортный налог - 1,3.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2.Содержание объекта по утилизации - 292,8, из них:                                                                                                             ^</t>
    </r>
    <r>
      <rPr>
        <sz val="12"/>
        <rFont val="Times New Roman"/>
        <family val="1"/>
        <charset val="204"/>
      </rPr>
      <t xml:space="preserve">Охрана биотермической ямы </t>
    </r>
    <r>
      <rPr>
        <b/>
        <sz val="12"/>
        <rFont val="Times New Roman"/>
        <family val="1"/>
        <charset val="204"/>
      </rPr>
      <t xml:space="preserve">- 48,8 </t>
    </r>
    <r>
      <rPr>
        <sz val="12"/>
        <rFont val="Times New Roman"/>
        <family val="1"/>
        <charset val="204"/>
      </rPr>
      <t xml:space="preserve">(заработная плата согласно договора);                                                                                 ^Осуществление отдельных государственных полномочий по предупреждению и ликвидации болезней животных - </t>
    </r>
    <r>
      <rPr>
        <b/>
        <sz val="12"/>
        <rFont val="Times New Roman"/>
        <family val="1"/>
        <charset val="204"/>
      </rPr>
      <t>244,0 РХ</t>
    </r>
    <r>
      <rPr>
        <sz val="12"/>
        <rFont val="Times New Roman"/>
        <family val="1"/>
        <charset val="204"/>
      </rPr>
      <t xml:space="preserve"> (заработная плата - 150,1; страховые взносы - 60,2; ГСМ, запчасти - 33,7)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Подготовка Положения о проведении конно-спортивных соревнованияй, посвященных Дню Победы 9 Мая в аале Райков</t>
    </r>
  </si>
  <si>
    <r>
      <rPr>
        <b/>
        <sz val="12"/>
        <color theme="1"/>
        <rFont val="Times New Roman"/>
        <family val="1"/>
        <charset val="204"/>
      </rPr>
      <t>Поддержка организаций торговли                                                                                                                                                    1. Компенсация затрат по доставке продуктовых и непродуктовых товаров жителям малых и отдаленных сел, не имеющих стационарных точек торговли - 52,9 РХ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Софинансирование за счет средств республиканского бюджета, согласно соглашению с Минэкономразвития № 050-7/5-с (дополнительное соглашение № 2 от 14.02.2018г.)                                                                                        ^Райковский сельсовет - 50,0 доставка товаров в аал Шурышев.                                                                                       ^Опытненский сельсовет - 2,9 доставка товаров в д.Заря.                                                                                                                     1 квартал 2018 г. в районном центре  проведена одна ярмарка выходного дня (17.02.2018), с участием 13 субъектов малого бизнеса, сельскохозяйственных товаров и продуктов ее переработки было реализовано на 392,0 тыс. руб.</t>
    </r>
  </si>
  <si>
    <r>
      <rPr>
        <b/>
        <sz val="12"/>
        <rFont val="Times New Roman"/>
        <family val="1"/>
        <charset val="204"/>
      </rPr>
      <t xml:space="preserve">Мероприятия в сфере поддержки малого и среднего предпринимательства </t>
    </r>
    <r>
      <rPr>
        <sz val="12"/>
        <rFont val="Times New Roman"/>
        <family val="1"/>
        <charset val="204"/>
      </rPr>
      <t>Проведен Совет по предпринимательству муниципального образования Усть-Абаканский район 22 февраля 2018г.</t>
    </r>
  </si>
  <si>
    <t>Муниципальная программа «Повышение эффективности и управления муниципальными финансами Усть-Абаканского района»</t>
  </si>
  <si>
    <t>Муниципальная программа «Профилактика заболеваний и формирование здорового образа жизни (2014-2020 годы)»</t>
  </si>
  <si>
    <t>Муниципальная программа «Развитие  образования  в  Усть-Абаканском районе (2014-2020 годы)»</t>
  </si>
  <si>
    <t>Подпрограмма «Развитие дошкольного, начального, общего, основного общего, среднего образования»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</si>
  <si>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</si>
  <si>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«Патриотическое воспитание»</t>
  </si>
  <si>
    <r>
      <rPr>
        <b/>
        <sz val="12"/>
        <rFont val="Times New Roman"/>
        <family val="1"/>
        <charset val="204"/>
      </rPr>
      <t>1.Осуществление муниципальных функций в финансовой сфере</t>
    </r>
    <r>
      <rPr>
        <sz val="12"/>
        <rFont val="Times New Roman"/>
        <family val="1"/>
        <charset val="204"/>
      </rPr>
      <t xml:space="preserve"> - обеспечение деятельности УФиЭ - </t>
    </r>
    <r>
      <rPr>
        <b/>
        <sz val="12"/>
        <rFont val="Times New Roman"/>
        <family val="1"/>
        <charset val="204"/>
      </rPr>
      <t>1798,1</t>
    </r>
    <r>
      <rPr>
        <sz val="12"/>
        <rFont val="Times New Roman"/>
        <family val="1"/>
        <charset val="204"/>
      </rPr>
      <t xml:space="preserve">, в т.ч.:  (заработная плата – 1301,9; начисления на выплаты по оплате труда – 292,3; услуги связи – 28,6; работы, услуги по содержанию имущества – 3,6; прочие работы, услуги – 164,2; прочие расходы – 2,0; увеличение стоимости основных средств – 1,7; увеличение стоимости материальных запасов – 3,7; имущественный и транспортный налог - 0,1).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2.Выравнивание бюджетной обеспеченности и обеспечение сбалансированности бюджетов муниципальных образований Усть-Абаканского района 17064,2,</t>
    </r>
    <r>
      <rPr>
        <sz val="12"/>
        <rFont val="Times New Roman"/>
        <family val="1"/>
        <charset val="204"/>
      </rPr>
      <t xml:space="preserve"> из них:                                                                                                   ^Дотации на выравнивание бюджетной обеспеченности поселений - 12606,0                                                                                                                                                 ^Иные межбюджетные трансферты на поддержку мер по обеспечению сбалансированности бюджетов поселений - 4458,2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(обеспечение деятельности МКУ "Усть-Абаканская районная правовая служба" - 1177,8</t>
    </r>
    <r>
      <rPr>
        <sz val="12"/>
        <rFont val="Times New Roman"/>
        <family val="1"/>
        <charset val="204"/>
      </rPr>
      <t xml:space="preserve">, в т.ч.(заработная плата - 978,9; начисления на выплаты по оплате труда – 131,0; услуги связи – 19,3; работы, услуги по содержанию имущества – 28,0; прочие работы, услуги – 16,5; увеличение стоимости материальных запасов – 3,9; имущественный и транспортный налог - 0,2)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4.Осуществление государственных полномочий по образованию и обеспечению деятельности комиссий по делам несовершеннолетних и защите их прав - 66,2 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5.Осуществление органами местного самоуправления государственных полномочий в области охраны труда - 84,7 (РХ)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- 89,6 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7.Осуществление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- 13,5 (РХ)  </t>
    </r>
  </si>
  <si>
    <r>
      <t xml:space="preserve">1. Предоставление Усть-Абаканскому районному обществу ветеранов финансовой поддержки на осуществление уставной деятельности - 62,5 </t>
    </r>
    <r>
      <rPr>
        <sz val="12"/>
        <color theme="1"/>
        <rFont val="Times New Roman"/>
        <family val="1"/>
        <charset val="204"/>
      </rPr>
      <t xml:space="preserve">в т.ч. заработная плата - 47,1; начисления на выплаты по оплате труда - 13,8; услуги связи - 1,2; услуги банка - 0,3; почтовые расходы - 0,1.   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</t>
    </r>
  </si>
  <si>
    <r>
      <rPr>
        <b/>
        <sz val="12"/>
        <rFont val="Times New Roman"/>
        <family val="1"/>
        <charset val="204"/>
      </rPr>
      <t xml:space="preserve">1. Улучшение жилищных условий граждан, молодых семей и молодых специалистов, проживающих в сельской местности: </t>
    </r>
    <r>
      <rPr>
        <sz val="12"/>
        <rFont val="Times New Roman"/>
        <family val="1"/>
        <charset val="204"/>
      </rPr>
      <t xml:space="preserve">Подготовка пакета документов по включению в Перечень получателей субсидий на 2018 год - 4 чел, в том числе молодые семьи и молодые специалисты - 3 чел., граждане - 1 чел.;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Обеспечение сельских населенных пунктов объектами социальной и инженерной инфраструктуры:</t>
    </r>
    <r>
      <rPr>
        <sz val="12"/>
        <rFont val="Times New Roman"/>
        <family val="1"/>
        <charset val="204"/>
      </rPr>
      <t>формирование пакета документов на строительство водопровода в аале Чарков.</t>
    </r>
  </si>
  <si>
    <r>
      <t xml:space="preserve">1. Мероприятия по сохранению и развитию малых, отдаленных и иных сел - 450,0 (РХ):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^Чарковский сельсовет аал Бейка - ограждение кладбища - 100,0
^ Райковский сельсовет аал Баинов - бурение скважин - 100,0
                                     ст. Хоных - монтаж уличного освещения- РБ-250,0                                                                                                              2. Выездная библиотека - 1 раз в месяц 
</t>
    </r>
  </si>
  <si>
    <r>
      <rPr>
        <b/>
        <u/>
        <sz val="12"/>
        <rFont val="Times New Roman"/>
        <family val="1"/>
        <charset val="204"/>
      </rPr>
      <t>Развитие дошкольного образования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- 11602,2</t>
    </r>
    <r>
      <rPr>
        <sz val="12"/>
        <rFont val="Times New Roman"/>
        <family val="1"/>
        <charset val="204"/>
      </rPr>
      <t xml:space="preserve">, из них: Субсидии на выполнения муниципального задания: оплата труда - 4852,4; услуги связи - 17,5; транспортные услуги - 5,9; коммунальные услуги - 2361,0; услуги по сод.имущества - 539,3; прочие услуги - 877,2; прочие расходы - 2829,8; приобретение основных средств - 20,7; приобретение мат.запасов - 98,4.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2.Мероприятия по развитию дошкольного образования - 71,6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д/с Родничок-1,3                                                                                                        ^Устройство приточно-вытяжной системы вентиляции: д/с Ласточка-30,0                                                                                                                 ^Ремонт канализации: д/с Ласточка-40,3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3.Обеспечение государственных гарантий реализации прав на получение общедоступного и бесплатного дошкольного образования - 14695,4(РХ):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^Субсидии на выполнения муниципального задания: из средств респуб.бюджета на оплату труда - 18698,6; услуги связи - 28,7; прочие услуги - 150,7.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</si>
  <si>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2"/>
        <color theme="1"/>
        <rFont val="Times New Roman"/>
        <family val="1"/>
        <charset val="204"/>
      </rPr>
      <t>3. Создание условия для обеспечения современного качества образования - 1515,4</t>
    </r>
    <r>
      <rPr>
        <sz val="12"/>
        <color theme="1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^Установка АУПС В-Биджинская СОШ - 44,9                                                                                                                                                                                                                           ^Ремонт канализации (Доможаковская СОШ-43,6, Московская СОШ-25,6, Солнечная СОШ-190,0) - 259,2                                    ^Испытание пожарных кранов: Весенненская СОШ - 1,5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- 7,8                                                                                                                                ^Демонтаж, монтаж котельного оборудования Московская СОШ-191,8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деревянных конструкций Красноозерная ООШ - 3,0                                                                                                                                            ^Ремонт спортивного зала Опытненская СОШ - 106,4                                                                                                                                   ^Замена окон Сапоговская СОШ - 31,5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Солнечная СОШ - 13,0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Сапоговская СОШ - 20,0                                                                                                                                                                                           ^Проект санитарно-защитной зоны водозаборной скважины Сапоговская СОШ - 40,0                                                                ^Составление заключения по усл. водоснабжения: Чапаевская ООШ-10,0                                                                      ^Приобретение школьной мебели (Сапоговская СОШ-109,7, Чарковская СОШИ - 35,5) - 145,2                                    ^Санитарная безопасность: устройство приточно-вытяжной вентиляции в пищеблоке, мастерской Московская СОШ - 230,0                                                                                                                                           ^Антитеррористическая безопасность - установка систем видеонаблюдения (В-Биджинская СОШ-83,0, Солнечная - 100,0) - 183,0                                                                                                                                                                                              ^Электробезопасность - обучение и аттестация кочегаров, рабочих по бойлеру для работы в котельных Сапоговская СОШ - 5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насоса в кательную Весенненская СОШ - 63,0                                                                                                      ^Ремонт системы отопления (В-Биджинская СОШ - 100,0, Расцветская СОШ - 60,0) - 160,0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</si>
  <si>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rPr>
        <b/>
        <sz val="12"/>
        <color theme="1"/>
        <rFont val="Times New Roman"/>
        <family val="1"/>
        <charset val="204"/>
      </rPr>
      <t>4.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- 82314,3 (РХ)</t>
    </r>
    <r>
      <rPr>
        <sz val="12"/>
        <color theme="1"/>
        <rFont val="Times New Roman"/>
        <family val="1"/>
        <charset val="204"/>
      </rPr>
      <t xml:space="preserve">  ^Субсидии на выполнения муниципального задания: из средств респуб.бюджета на оплату труда 81420,4; услуги связи 176,8; прочие услуги 181,5; прочие расходы 0,3; приобретение основных средств 52,3; приобретение мат.запасов 483,0.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5. Организация школьного питания - 3343,2 </t>
    </r>
    <r>
      <rPr>
        <sz val="12"/>
        <color theme="1"/>
        <rFont val="Times New Roman"/>
        <family val="1"/>
        <charset val="204"/>
      </rPr>
      <t xml:space="preserve"> 2570 чел.- 2816,5 (РХ),  2570 чел.- 526,7 (РБ)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</si>
  <si>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u/>
        <sz val="12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1.Органы местного самоуправления - 1380,8</t>
    </r>
    <r>
      <rPr>
        <sz val="12"/>
        <color theme="1"/>
        <rFont val="Times New Roman"/>
        <family val="1"/>
        <charset val="204"/>
      </rPr>
      <t xml:space="preserve">, в т.ч.: ^Субсидии на обеспечение деятельности средства районного бюджета: оплата труда - 1349,5, услуги связи - 17,9, услуги по сод.имущества - 3,3, приобретение мат.запасов - 10,1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- 4638,6</t>
    </r>
    <r>
      <rPr>
        <sz val="12"/>
        <color theme="1"/>
        <rFont val="Times New Roman"/>
        <family val="1"/>
        <charset val="204"/>
      </rPr>
      <t xml:space="preserve"> из них: ^Субсидии на обеспечение деятельности средства районного бюджета: оплата труда - 4067,2, услуги связи - 30,6, коммунальные услуги - 78,0, услуги по сод.имущества - 47,5, прочие услуги - 44,9, прочие расходы - 83,7, приобретение основных средств - 116,1; приобретение мат.запасов - 170,6                                                                                              </t>
    </r>
  </si>
  <si>
    <r>
      <rPr>
        <b/>
        <u/>
        <sz val="12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образования)- 3921,7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задания: оплата труда - 3731,8; услуги связи - 5,8; коммунальные услуги - 49,5; услуги по сод.имущества - 11,5; прочие услуги - 7,0; прочие расходы - 54,8, приобретение мат.запасов - 61,3.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(Усть-Абаканская ДШИ) - 2898,3</t>
    </r>
    <r>
      <rPr>
        <sz val="12"/>
        <rFont val="Times New Roman"/>
        <family val="1"/>
        <charset val="204"/>
      </rPr>
      <t xml:space="preserve">, из них:  ^Субсидии на выполнения муниципального задания: оплата труда - 2486,4; услуги связи - 5,7; коммунальные услуги - 345,0; услуги по сод.имущества - 15,0, прочие услуги - 4,9; прочие расходы - 41,3.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(Усть-Абаканская СШ) - 4840,6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задания: оплата труда - 4493,7; прочие выплаты - 20,0; услуги связи - 8,0; коммунальные услуги - 172,1, услуги по сод.имущества - 22,5; прочие услуги - 52,5; прочие расходы - 64,3; приобретение основных средств - 4,5; приобретение мат.запасов - 3,0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rFont val="Times New Roman"/>
        <family val="1"/>
        <charset val="204"/>
      </rPr>
      <t xml:space="preserve">                                                                                </t>
    </r>
    <r>
      <rPr>
        <b/>
        <sz val="12"/>
        <rFont val="Times New Roman"/>
        <family val="1"/>
        <charset val="204"/>
      </rPr>
      <t>1.Создание условия для обеспечения современного качества образования - 74,2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мероприятиях: поездка в г. Красноярск, г. Москва спортсменов МБОУ "Доможаковская СОШ"- транспортные расходы из с-в МБ - 74,2</t>
    </r>
  </si>
  <si>
    <t xml:space="preserve">Проведение спортивных мероприятий среди детей и молодежи патриотической направленности. Физкультурно-оздоровительная работа в образовательных учреждениях.  </t>
  </si>
  <si>
    <r>
      <rPr>
        <b/>
        <sz val="12"/>
        <rFont val="Times New Roman"/>
        <family val="1"/>
        <charset val="204"/>
      </rPr>
      <t>1.Обеспечение развития отрасли туризма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277,3</t>
    </r>
    <r>
      <rPr>
        <sz val="12"/>
        <rFont val="Times New Roman"/>
        <family val="1"/>
        <charset val="204"/>
      </rPr>
      <t xml:space="preserve"> в т.ч.: оплата труда - 198,6; страховые взносы - 70,5; услуги связи - 0,9; тех.обслужив.авто - 0,7; прочие услуги - 4,3 (карта водителя, поддержка Глонасс); ГСМ - 2,3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</si>
  <si>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2"/>
        <rFont val="Times New Roman"/>
        <family val="1"/>
        <charset val="204"/>
      </rPr>
      <t xml:space="preserve">Обеспечение развития отрасли культуры: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3708,1</t>
    </r>
    <r>
      <rPr>
        <sz val="12"/>
        <rFont val="Times New Roman"/>
        <family val="1"/>
        <charset val="204"/>
      </rPr>
      <t xml:space="preserve">, в т.ч.: заработная плата - 2293,9; начисления на выплаты по оплате труда - 940,0; услуги связи - 18,3; услуги связи - 66,8; коммунальные услуги - 313,0; работы, услуги по содержанию имущества - 18,0; прочие работы, услуги - 17,4; прочие расходы (пени, гос.пошлины, налог на имущество) - 103,4; увеличение стоимости основных средств - 2,7; увеличение стоимости материальных запасов - 1,4.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- 98,0:   </t>
    </r>
    <r>
      <rPr>
        <sz val="12"/>
        <rFont val="Times New Roman"/>
        <family val="1"/>
        <charset val="204"/>
      </rPr>
      <t xml:space="preserve">                                                             День работников культуры - 30,0, республиканский праздник "ЧылПазы"- 23,0; Районный конкурс чтецов и авторов-любителей "Несу Родину в душе" - 10,0; Хакасский национальный костюм - 35,0
</t>
    </r>
  </si>
  <si>
    <r>
      <t>1.Совершенствование библиотечной деятельности - 6224,1</t>
    </r>
    <r>
      <rPr>
        <sz val="12"/>
        <rFont val="Times New Roman"/>
        <family val="1"/>
        <charset val="204"/>
      </rPr>
      <t xml:space="preserve">, из них: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1.1. Обеспечение деятельности подведомственных учреждений (МБУК «Усть-Абаканская ЦБС») - 6194,5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т.ч. заработная плата - 3914,9; начисления на выплаты по оплате труда - 1781,2; услуги связи - 71,5; коммунальные услуги - 314,1; работы, услуги по содержанию имущества - 24,3; прочие работы, услуги - 16,0; прочие расходы - 45,9; увеличение стоимости материальных запасов - 26,6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1.2. Мероприятия по поддержки и развитию культуры, искуства и архивного дела - 29,6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т.ч. Бланочная продукция - 4,6, приобретение книг - 25,0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2.Сохранение культурных ценностей - 84,3</t>
    </r>
    <r>
      <rPr>
        <sz val="12"/>
        <rFont val="Times New Roman"/>
        <family val="1"/>
        <charset val="204"/>
      </rPr>
      <t>:</t>
    </r>
    <r>
      <rPr>
        <b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2.1.Обеспечение деятельности подведомственных учреждений (МКУК «Усть-Абаканский историко-краеведческий музей») - 84,3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т.ч. заработная плата - 64,0; начисления на выплаты по оплате труда - 19,7; услуги связи - 0,6.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3.Развитие архивного дела - 20,0: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3.1.Арендная плата за пользование помещением под архив - 20,0    </t>
    </r>
    <r>
      <rPr>
        <b/>
        <sz val="12"/>
        <rFont val="Times New Roman"/>
        <family val="1"/>
        <charset val="204"/>
      </rPr>
      <t xml:space="preserve">               </t>
    </r>
  </si>
  <si>
    <r>
      <t xml:space="preserve">1.Развитие и поддержка народного творчества - 38,0                                                                                                         </t>
    </r>
    <r>
      <rPr>
        <sz val="12"/>
        <rFont val="Times New Roman"/>
        <family val="1"/>
        <charset val="204"/>
      </rPr>
      <t>1.1.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Мероприятия по поддержке и развитию культуры, искусства и архивного дела: Районная выставка-конкурс детского декаративно-прикладного творчества "Букет дляы мамы" - 11,0; Районная выставка детского декаративно-прикладного творчества "Герои сказок и мультфильмов" - 27,0 </t>
    </r>
  </si>
  <si>
    <r>
      <rPr>
        <b/>
        <sz val="12"/>
        <rFont val="Times New Roman"/>
        <family val="1"/>
        <charset val="204"/>
      </rPr>
      <t xml:space="preserve">1.Органы местного самоуправления - 633,8 </t>
    </r>
    <r>
      <rPr>
        <sz val="12"/>
        <rFont val="Times New Roman"/>
        <family val="1"/>
        <charset val="204"/>
      </rPr>
      <t xml:space="preserve">в т.ч. заработная плата - 431,1; начисления на выплаты по оплате труда - 171,7; услуги связи - 8,5; работы, услуги по содержанию имущества - 0,8; прочие работы, услуги - 21,7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2.Обеспечение деятельности подведомственных учреждений - 2620,0 </t>
    </r>
    <r>
      <rPr>
        <sz val="12"/>
        <rFont val="Times New Roman"/>
        <family val="1"/>
        <charset val="204"/>
      </rPr>
      <t>в т.ч. заработная плата - 1880,8; начисления на выплаты по оплате труда - 669,5; услуги связи - 6,2; работы, услуги по содержанию имущества - 7,5; прочие работы, услуги - 28,5; пеня - 18,0; увеличение стоимости материальных запасов - 9,5</t>
    </r>
  </si>
  <si>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 xml:space="preserve">352,7 </t>
    </r>
    <r>
      <rPr>
        <sz val="12"/>
        <rFont val="Times New Roman"/>
        <family val="1"/>
        <charset val="204"/>
      </rPr>
      <t xml:space="preserve">в т.ч. заработная плата - 217,6;  начисления на выплаты по оплате труда - 124,8; услуги связи - 6,9; пеня - 3,4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Мероприятия в области молодежной политики - 28,0</t>
    </r>
    <r>
      <rPr>
        <sz val="12"/>
        <rFont val="Times New Roman"/>
        <family val="1"/>
        <charset val="204"/>
      </rPr>
      <t xml:space="preserve"> в т.ч.ч.:</t>
    </r>
    <r>
      <rPr>
        <sz val="12"/>
        <rFont val="Times New Roman"/>
        <family val="1"/>
        <charset val="204"/>
      </rPr>
      <t xml:space="preserve">  "Встреча трех поколений" - 3,4; "Весна в Хакасии" - 1,4; "Военно-патриотический слет "Патриот" - 23,2</t>
    </r>
  </si>
  <si>
    <r>
      <rPr>
        <b/>
        <sz val="12"/>
        <color theme="1"/>
        <rFont val="Times New Roman"/>
        <family val="1"/>
        <charset val="204"/>
      </rPr>
      <t xml:space="preserve">1. Предоставление Усть-Абаканскому районному обществу ветеранов финансовой поддержки на осуществление уставной деятельности </t>
    </r>
    <r>
      <rPr>
        <sz val="12"/>
        <color theme="1"/>
        <rFont val="Times New Roman"/>
        <family val="1"/>
        <charset val="204"/>
      </rPr>
      <t xml:space="preserve">- </t>
    </r>
    <r>
      <rPr>
        <b/>
        <sz val="12"/>
        <color theme="1"/>
        <rFont val="Times New Roman"/>
        <family val="1"/>
        <charset val="204"/>
      </rPr>
      <t>56,0</t>
    </r>
    <r>
      <rPr>
        <sz val="12"/>
        <color theme="1"/>
        <rFont val="Times New Roman"/>
        <family val="1"/>
        <charset val="204"/>
      </rPr>
      <t xml:space="preserve"> в т.ч. (заработная плата - 38,8; страховые взносы - 13,0; услуги связи - 3,5; услуги банка - 0,7);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</si>
  <si>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- 370,7</t>
    </r>
    <r>
      <rPr>
        <sz val="12"/>
        <rFont val="Times New Roman"/>
        <family val="1"/>
        <charset val="204"/>
      </rPr>
      <t xml:space="preserve">, Субсидии на выполнения муниципального задания: оплата труда - 304,8, коммунальные услуги - 16,9; прочие услуги - 3,5; прочие расходы - 16,8; увеличение стоимости материальных запасов - 28,7        </t>
    </r>
  </si>
  <si>
    <r>
      <rPr>
        <b/>
        <sz val="12"/>
        <rFont val="Times New Roman"/>
        <family val="1"/>
        <charset val="204"/>
      </rPr>
      <t>1. Социальные выплаты гражданам - 1132,0</t>
    </r>
    <r>
      <rPr>
        <sz val="12"/>
        <rFont val="Times New Roman"/>
        <family val="1"/>
        <charset val="204"/>
      </rPr>
      <t xml:space="preserve">,  из них:                                                                                                                       ^Доплаты к пенсиям муниципальным служащим - 1006,6;                                                                                                                  ^Оказание материальной помощи малообеспеченным категориям населения - 28,0 (5 человека);                                                                                                ^Обеспечение мер социальной поддержки специалистов культуры, проживающих в сельской местности - 2,9 (компенсация за комунальные услуги);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- 94,5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2.Осуществление государственных полномочий по выплатам гражданам, имеющим детей - 811,2 (РБ) ^</t>
    </r>
    <r>
      <rPr>
        <sz val="12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</si>
  <si>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rPr>
        <b/>
        <sz val="12"/>
        <rFont val="Times New Roman"/>
        <family val="1"/>
        <charset val="204"/>
      </rPr>
      <t>1.Обеспечение деятельности подведомственных учреждений ("Единая дежурная диспетчерская служба") - 492,8</t>
    </r>
    <r>
      <rPr>
        <sz val="12"/>
        <rFont val="Times New Roman"/>
        <family val="1"/>
        <charset val="204"/>
      </rPr>
      <t xml:space="preserve">, из них заработная плата - 440,9, страховые взносы - 51,9.                                                                                                                                           
</t>
    </r>
  </si>
  <si>
    <r>
      <rPr>
        <b/>
        <sz val="12"/>
        <rFont val="Times New Roman"/>
        <family val="1"/>
        <charset val="204"/>
      </rPr>
      <t>Укрепление безопасности и общественного порядка в Усть-Абаканском районе - 1,5</t>
    </r>
    <r>
      <rPr>
        <sz val="12"/>
        <rFont val="Times New Roman"/>
        <family val="1"/>
        <charset val="204"/>
      </rPr>
      <t>, из них:                                                                               1.Организация восстановления документов лиц, попавших в сложные жизненные ситуации, (оплата гос.пошлины) - 1,5</t>
    </r>
  </si>
  <si>
    <t>Мероприятия по повышению безопасности дорожного движения</t>
  </si>
  <si>
    <r>
      <t>Мероприятия по профилактике безнадзорности и правонарушений несовершеннолетних - 7,0</t>
    </r>
    <r>
      <rPr>
        <sz val="12"/>
        <rFont val="Times New Roman"/>
        <family val="1"/>
        <charset val="204"/>
      </rPr>
      <t>, - приобретение двух автокресел для перевозки детей.</t>
    </r>
    <r>
      <rPr>
        <b/>
        <sz val="12"/>
        <rFont val="Times New Roman"/>
        <family val="1"/>
        <charset val="204"/>
      </rPr>
      <t xml:space="preserve"> </t>
    </r>
  </si>
  <si>
    <t xml:space="preserve">1. В общеобразовательных организациях Усть-Абаканского района в январе-марте 2018 года проведены следующие мероприятия по профилактикеупотребления наркотических средств, ПАВ, употребления алкогольной и спиртосодержащей продукции: - изготовление листовок, памяток «Я выбираю здоровый образ жизни!», «Психологические особенности детей, склонных к употреблению ПАВ»; - индивидуальные беседыс обучающимися 10-11 классов (200 чел.) «Профилактика вредных привычек. От чего мы зависим?»;
- классные часы в 5-9 классах (2100 чел.) «Вредные привычки», «Жить здоровым -  здорово!».
2. За 1 квартал 2018г в учреждениях  культуры для детей и подростков было проведено 13 мероприятий антинаркотической направленности, их посетило 690 человек. В них вошли:- Акции: «Мы на позитиве»;
- Информационные часы: «Спид не спит!», «Остановись и подумай!»; - Кинолектории: «Здоровая Россия - ОБЩЕЕ ДЕЛО»и др.
3. В библиотеках МБУК «Усть-Абаканская ЦБС» проведено 6 мероприятий и оформлено 4 книжных выставок и информационных стендов антинаркотической направленности. Всего мероприятия посетило 73 человека.
4. «Молодежным ресурсным центром» за текущий  период было проведено 5 мероприятий, их посетило 235 человек: - дискуссионный клуб «Преступление или шалость»; - киноклуб «Здоровая Россия – общее дело»; - «Урок мужества», проведен классного часа на тему «ЗОЖ»; -акция «День здоровья»; - квест «День здоровья».
</t>
  </si>
  <si>
    <r>
      <t xml:space="preserve">1.Осуществление государственных полномочий по организации и осуществлению деятельности по опеке и попечительству - 929,2 (РХ): </t>
    </r>
    <r>
      <rPr>
        <sz val="12"/>
        <rFont val="Times New Roman"/>
        <family val="1"/>
        <charset val="204"/>
      </rPr>
      <t xml:space="preserve">субсидии на выполнения муниципального задания: на оплату труда - 642,0, услуги связи - 44,5, коммунальные услуги - 15,2, аренда - 223,8, услуги по содержанию имущества - 3,6.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- 11111,2 (РХ),</t>
    </r>
    <r>
      <rPr>
        <sz val="12"/>
        <rFont val="Times New Roman"/>
        <family val="1"/>
        <charset val="204"/>
      </rPr>
      <t xml:space="preserve"> в том числе: Опекунское пособие 282 реб. - 6571,7; вознаграждение приемным семьям 75 чел. - 4539,5.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- 5759,4 (РХ)</t>
    </r>
    <r>
      <rPr>
        <sz val="12"/>
        <rFont val="Times New Roman"/>
        <family val="1"/>
        <charset val="204"/>
      </rPr>
      <t xml:space="preserve"> (Кт 2017г)   </t>
    </r>
    <r>
      <rPr>
        <b/>
        <sz val="12"/>
        <rFont val="Times New Roman"/>
        <family val="1"/>
        <charset val="204"/>
      </rPr>
      <t/>
    </r>
  </si>
  <si>
    <r>
      <t xml:space="preserve">Обеспечение инженерной инфраструктурой земельных участков  под малоэтажное жилищное строительство </t>
    </r>
    <r>
      <rPr>
        <sz val="12"/>
        <color theme="1"/>
        <rFont val="Times New Roman"/>
        <family val="1"/>
        <charset val="204"/>
      </rPr>
      <t>В Минстрой Республики Хакасия подана заявка на участие в отборе МО претендующих на получение субсидии в 2018 году на сумму 71976,64тыс.руб.</t>
    </r>
  </si>
  <si>
    <r>
      <rPr>
        <b/>
        <sz val="12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1.Проведение консультаций молодым семьям - 16 шт.
2.Формирования списков молодых семей для участия в Программе в 2019г. – 23 семьи.
3.Прием и оформление документов - 3 семьи                                                                                                                                                                                                                   4.Выдано свидетельств в 2018 году - 0                                                                                                                                                                                            
5.Выплата субсидий  молодым семьям получившим свидетельства в 2018 году - 0 семей; </t>
    </r>
  </si>
  <si>
    <r>
      <rPr>
        <b/>
        <sz val="12"/>
        <color theme="1"/>
        <rFont val="Times New Roman"/>
        <family val="1"/>
        <charset val="204"/>
      </rPr>
      <t>Поддержка муниципальных программ формирования современной городской среды: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Соглашение с Минстроем Республики Хакасия о предоставлении субсидии на 2018 год находиться в стадии заключения.
</t>
    </r>
  </si>
  <si>
    <r>
      <rPr>
        <b/>
        <sz val="12"/>
        <rFont val="Times New Roman"/>
        <family val="1"/>
        <charset val="204"/>
      </rPr>
      <t xml:space="preserve">Обеспечение энергоэффективности и энергосбережения на объектах муниципальной собственности </t>
    </r>
    <r>
      <rPr>
        <sz val="12"/>
        <rFont val="Times New Roman"/>
        <family val="1"/>
        <charset val="204"/>
      </rPr>
      <t xml:space="preserve">На стадии согласования и подписания находится Соглашение  на погашение кредиторской задолженности по приобретению в 2017 году аварийного запаса материально-технических ресурсов.                                                                                                                                                                              </t>
    </r>
  </si>
  <si>
    <r>
      <t xml:space="preserve">Строительство и реконструкция, содержание, ремонт, капитальный ремонт автомобильных дорог общего пользования местного значения - 599,4, </t>
    </r>
    <r>
      <rPr>
        <sz val="12"/>
        <rFont val="Times New Roman"/>
        <family val="1"/>
        <charset val="204"/>
      </rPr>
      <t>в том числе:                                                                                                                 1) Установка дорожных знаков на дорогах общего пользования местного значения расположенных вне границ населенных пунктов в границах Усть-Абаканского района (КтЗ 2017г.) – 400                                                                                                                                                                                      2) Зимнее содержание дорог «Чарков-Ах-хол-Майский»«Подьезд к а.Бейка» - 199,4</t>
    </r>
  </si>
  <si>
    <r>
      <t>Обеспечение потребности населения в перевозках пассажиров на социально значимых маршрутах - 605,4</t>
    </r>
    <r>
      <rPr>
        <sz val="12"/>
        <color theme="1"/>
        <rFont val="Times New Roman"/>
        <family val="1"/>
        <charset val="204"/>
      </rPr>
      <t>, в том числе: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Организация межмуниципального транспортного обслуживания населения - Выполнение пассажиро-перевозок по регулируемым тарифам на маршрутах № 115 «п.Усть-Абакан – с.Калинино – п.Ташеба – а.Сапогов», № 501 «п.Усть-Абакан – а.Чарков – а.Ах-Хол», №113 «п.Усть-Абакан – п.Расцвет – п.Тепличный – с.Зелёное», № 114 «п.Усть-Абакан – с.Московское – с.В.Биджа»                </t>
    </r>
  </si>
  <si>
    <t>Поддержка объектов коммунальной инфраструктуры</t>
  </si>
  <si>
    <t>Улучшение качества питьевой воды и очистки сточных вод</t>
  </si>
  <si>
    <r>
      <rPr>
        <b/>
        <sz val="12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- 1035,4,</t>
    </r>
    <r>
      <rPr>
        <sz val="12"/>
        <color theme="1"/>
        <rFont val="Times New Roman"/>
        <family val="1"/>
        <charset val="204"/>
      </rPr>
      <t xml:space="preserve"> в т.ч.: (заработная плата - 816,9; страховые взносы - 18,2, услуги связи - 19,3; коммунальные услуги - 30,8; содержание имущества - 0,5; прочие работы, услуги - 107,9; увеличение стоимости основных средств - 10,1; увеличение стоимости мат.запасов - 13,9; уплата иных платежей - 17,8)     </t>
    </r>
  </si>
  <si>
    <r>
      <rPr>
        <b/>
        <u/>
        <sz val="12"/>
        <rFont val="Times New Roman"/>
        <family val="1"/>
        <charset val="204"/>
      </rPr>
      <t>Развитие начального общего, основного общего, среднего общего образования</t>
    </r>
    <r>
      <rPr>
        <sz val="12"/>
        <rFont val="Times New Roman"/>
        <family val="1"/>
        <charset val="204"/>
      </rPr>
      <t xml:space="preserve">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- 35997,4:</t>
    </r>
    <r>
      <rPr>
        <sz val="12"/>
        <rFont val="Times New Roman"/>
        <family val="1"/>
        <charset val="204"/>
      </rPr>
      <t xml:space="preserve"> из них: Субсидии на выполнения муниципального задания из средств МБ: оплата труда - 3565,3, услуги связи - 65,5, транспортные услуги - 788,0, коммунальные услуги - 14519,2, аренда - 12,4 услуги по сод.имущества - 3137,9, прочие услуги - 1309,4, прочие расходы - 8554,8, приобретение основных средств - 69,8, приобретение мат.запасов - 3975,1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- 646,9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            ^Пожарная безопасность: установка входных, межэтажных, эвакуационных дверей, ремонт АУПС - 646,9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</si>
  <si>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Times New Roman"/>
        <family val="1"/>
        <charset val="204"/>
      </rPr>
      <t>1.Обеспечение деятельности УИО - 2387,4</t>
    </r>
    <r>
      <rPr>
        <sz val="12"/>
        <color theme="1"/>
        <rFont val="Times New Roman"/>
        <family val="1"/>
        <charset val="204"/>
      </rPr>
      <t xml:space="preserve"> в т.ч.  (заработная плата - 1144,2; начисления на выплаты по оплате труда - 764,7;  командировочные расходы - 6,9; услуги связи - 36,6; конверты - 20,0; работы, услуги по содержанию имущества - 12,8; прочие работы, услуги - 256,8; увеличение стоимости материальных запасов - 88,5; пени - 11,6; налоги, госпошлина - 45,3)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- 66,0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оценка коэффициентов по арендной плате за пользование земельными участками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</si>
</sst>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/>
    </xf>
    <xf numFmtId="0" fontId="3" fillId="0" borderId="0" xfId="0" applyNumberFormat="1" applyFont="1" applyFill="1" applyAlignment="1">
      <alignment wrapText="1"/>
    </xf>
    <xf numFmtId="0" fontId="10" fillId="0" borderId="0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left" vertical="top" wrapText="1"/>
    </xf>
    <xf numFmtId="0" fontId="12" fillId="0" borderId="0" xfId="0" applyFont="1" applyFill="1"/>
    <xf numFmtId="165" fontId="3" fillId="0" borderId="0" xfId="0" applyNumberFormat="1" applyFont="1" applyFill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165" fontId="12" fillId="0" borderId="0" xfId="0" applyNumberFormat="1" applyFont="1" applyFill="1" applyAlignment="1">
      <alignment horizontal="right" vertical="top"/>
    </xf>
    <xf numFmtId="165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right" vertical="top"/>
    </xf>
    <xf numFmtId="1" fontId="13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 wrapText="1"/>
    </xf>
    <xf numFmtId="164" fontId="1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horizontal="right" vertical="top" wrapText="1"/>
    </xf>
    <xf numFmtId="165" fontId="13" fillId="0" borderId="0" xfId="0" applyNumberFormat="1" applyFont="1" applyFill="1" applyAlignment="1">
      <alignment horizontal="right" vertical="top"/>
    </xf>
    <xf numFmtId="0" fontId="3" fillId="0" borderId="0" xfId="0" applyNumberFormat="1" applyFont="1" applyFill="1" applyAlignment="1">
      <alignment vertical="top" shrinkToFit="1"/>
    </xf>
    <xf numFmtId="0" fontId="6" fillId="0" borderId="2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10" fillId="0" borderId="0" xfId="0" applyFont="1" applyFill="1" applyAlignment="1">
      <alignment horizontal="right" wrapText="1"/>
    </xf>
    <xf numFmtId="164" fontId="10" fillId="0" borderId="1" xfId="0" applyNumberFormat="1" applyFont="1" applyFill="1" applyBorder="1" applyAlignment="1">
      <alignment vertical="top"/>
    </xf>
    <xf numFmtId="164" fontId="10" fillId="0" borderId="0" xfId="0" applyNumberFormat="1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NumberFormat="1" applyFont="1" applyFill="1" applyAlignment="1">
      <alignment wrapText="1"/>
    </xf>
    <xf numFmtId="0" fontId="10" fillId="0" borderId="0" xfId="0" applyNumberFormat="1" applyFont="1" applyFill="1"/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/>
    <xf numFmtId="164" fontId="3" fillId="0" borderId="5" xfId="0" applyNumberFormat="1" applyFont="1" applyFill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right" vertical="top"/>
    </xf>
    <xf numFmtId="164" fontId="11" fillId="0" borderId="5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right" vertical="top"/>
    </xf>
    <xf numFmtId="9" fontId="3" fillId="0" borderId="5" xfId="1" applyFont="1" applyFill="1" applyBorder="1" applyAlignment="1">
      <alignment vertical="top"/>
    </xf>
    <xf numFmtId="9" fontId="7" fillId="0" borderId="5" xfId="1" applyFont="1" applyFill="1" applyBorder="1" applyAlignment="1">
      <alignment horizontal="left" vertical="top" wrapText="1"/>
    </xf>
    <xf numFmtId="165" fontId="5" fillId="0" borderId="5" xfId="1" applyNumberFormat="1" applyFont="1" applyFill="1" applyBorder="1" applyAlignment="1">
      <alignment horizontal="right" vertical="top"/>
    </xf>
    <xf numFmtId="165" fontId="2" fillId="0" borderId="5" xfId="1" applyNumberFormat="1" applyFont="1" applyFill="1" applyBorder="1" applyAlignment="1">
      <alignment horizontal="right" vertical="top"/>
    </xf>
    <xf numFmtId="165" fontId="8" fillId="0" borderId="5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left" vertical="top"/>
    </xf>
    <xf numFmtId="164" fontId="5" fillId="0" borderId="5" xfId="0" applyNumberFormat="1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165" fontId="3" fillId="0" borderId="4" xfId="0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left"/>
    </xf>
    <xf numFmtId="165" fontId="2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vertical="top"/>
    </xf>
    <xf numFmtId="165" fontId="4" fillId="0" borderId="8" xfId="0" applyNumberFormat="1" applyFont="1" applyFill="1" applyBorder="1" applyAlignment="1">
      <alignment vertical="top"/>
    </xf>
    <xf numFmtId="165" fontId="4" fillId="0" borderId="6" xfId="0" applyNumberFormat="1" applyFont="1" applyFill="1" applyBorder="1" applyAlignment="1">
      <alignment vertical="top"/>
    </xf>
    <xf numFmtId="165" fontId="5" fillId="0" borderId="5" xfId="0" applyNumberFormat="1" applyFont="1" applyFill="1" applyBorder="1" applyAlignment="1">
      <alignment vertical="top"/>
    </xf>
    <xf numFmtId="165" fontId="5" fillId="0" borderId="8" xfId="0" applyNumberFormat="1" applyFont="1" applyFill="1" applyBorder="1" applyAlignment="1">
      <alignment vertical="top"/>
    </xf>
    <xf numFmtId="165" fontId="5" fillId="0" borderId="6" xfId="0" applyNumberFormat="1" applyFont="1" applyFill="1" applyBorder="1" applyAlignment="1">
      <alignment vertical="top"/>
    </xf>
    <xf numFmtId="164" fontId="5" fillId="0" borderId="8" xfId="0" applyNumberFormat="1" applyFont="1" applyFill="1" applyBorder="1" applyAlignment="1">
      <alignment vertical="top"/>
    </xf>
    <xf numFmtId="164" fontId="5" fillId="0" borderId="6" xfId="0" applyNumberFormat="1" applyFont="1" applyFill="1" applyBorder="1" applyAlignment="1">
      <alignment vertical="top"/>
    </xf>
    <xf numFmtId="164" fontId="4" fillId="0" borderId="5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vertical="top" wrapText="1"/>
    </xf>
    <xf numFmtId="9" fontId="14" fillId="0" borderId="5" xfId="1" applyFont="1" applyFill="1" applyBorder="1" applyAlignment="1">
      <alignment horizontal="left" vertical="top" wrapText="1"/>
    </xf>
    <xf numFmtId="164" fontId="3" fillId="0" borderId="6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164" fontId="5" fillId="0" borderId="8" xfId="0" applyNumberFormat="1" applyFont="1" applyFill="1" applyBorder="1" applyAlignment="1">
      <alignment horizontal="center" vertical="top"/>
    </xf>
    <xf numFmtId="164" fontId="11" fillId="0" borderId="8" xfId="0" applyNumberFormat="1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164" fontId="11" fillId="0" borderId="6" xfId="0" applyNumberFormat="1" applyFont="1" applyFill="1" applyBorder="1" applyAlignment="1">
      <alignment vertical="top" wrapText="1"/>
    </xf>
    <xf numFmtId="164" fontId="14" fillId="0" borderId="1" xfId="0" applyNumberFormat="1" applyFont="1" applyFill="1" applyBorder="1" applyAlignment="1">
      <alignment vertical="top" wrapText="1"/>
    </xf>
    <xf numFmtId="164" fontId="14" fillId="0" borderId="6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4" fontId="15" fillId="0" borderId="1" xfId="0" applyNumberFormat="1" applyFont="1" applyFill="1" applyBorder="1" applyAlignment="1">
      <alignment horizontal="left" vertical="top" wrapText="1"/>
    </xf>
    <xf numFmtId="164" fontId="14" fillId="0" borderId="5" xfId="0" applyNumberFormat="1" applyFont="1" applyFill="1" applyBorder="1" applyAlignment="1">
      <alignment vertical="top" wrapText="1"/>
    </xf>
    <xf numFmtId="164" fontId="15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left" vertical="top"/>
    </xf>
    <xf numFmtId="164" fontId="3" fillId="0" borderId="8" xfId="0" applyNumberFormat="1" applyFont="1" applyFill="1" applyBorder="1" applyAlignment="1">
      <alignment horizontal="left" vertical="top"/>
    </xf>
    <xf numFmtId="0" fontId="3" fillId="0" borderId="0" xfId="0" applyFont="1" applyFill="1" applyAlignment="1"/>
    <xf numFmtId="164" fontId="2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Fill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7"/>
  <sheetViews>
    <sheetView tabSelected="1" topLeftCell="A2" zoomScale="90" zoomScaleNormal="90" zoomScaleSheetLayoutView="40" zoomScalePageLayoutView="40" workbookViewId="0">
      <selection activeCell="L16" sqref="L16"/>
    </sheetView>
  </sheetViews>
  <sheetFormatPr defaultColWidth="9.140625" defaultRowHeight="16.5"/>
  <cols>
    <col min="1" max="1" width="6.28515625" style="1" customWidth="1"/>
    <col min="2" max="2" width="46.7109375" style="1" customWidth="1"/>
    <col min="3" max="3" width="13.5703125" style="21" customWidth="1"/>
    <col min="4" max="4" width="14" style="21" customWidth="1"/>
    <col min="5" max="5" width="13.28515625" style="21" customWidth="1"/>
    <col min="6" max="6" width="17.42578125" style="18" customWidth="1"/>
    <col min="7" max="7" width="14.140625" style="29" customWidth="1"/>
    <col min="8" max="8" width="14.5703125" style="29" customWidth="1"/>
    <col min="9" max="9" width="12.42578125" style="29" customWidth="1"/>
    <col min="10" max="10" width="15" style="32" customWidth="1"/>
    <col min="11" max="11" width="14.140625" style="116" customWidth="1"/>
    <col min="12" max="12" width="105.140625" style="44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47.5703125" style="1" customWidth="1"/>
    <col min="17" max="17" width="65.42578125" style="1" customWidth="1"/>
    <col min="18" max="16384" width="9.140625" style="1"/>
  </cols>
  <sheetData>
    <row r="1" spans="1:17" ht="22.5" hidden="1" customHeight="1">
      <c r="A1" s="159" t="s">
        <v>102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7" ht="45" customHeight="1">
      <c r="A2" s="171" t="s">
        <v>113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7" ht="33" customHeight="1">
      <c r="A3" s="2"/>
      <c r="B3" s="2"/>
      <c r="C3" s="16"/>
      <c r="D3" s="16"/>
      <c r="E3" s="16"/>
      <c r="F3" s="33"/>
      <c r="G3" s="22"/>
      <c r="H3" s="22"/>
      <c r="I3" s="22"/>
      <c r="J3" s="30"/>
      <c r="K3" s="112"/>
      <c r="L3" s="41" t="s">
        <v>1</v>
      </c>
    </row>
    <row r="4" spans="1:17" s="3" customFormat="1" ht="36" customHeight="1">
      <c r="A4" s="160" t="s">
        <v>0</v>
      </c>
      <c r="B4" s="160" t="s">
        <v>99</v>
      </c>
      <c r="C4" s="162" t="s">
        <v>98</v>
      </c>
      <c r="D4" s="163"/>
      <c r="E4" s="163"/>
      <c r="F4" s="164"/>
      <c r="G4" s="149" t="s">
        <v>28</v>
      </c>
      <c r="H4" s="165"/>
      <c r="I4" s="165"/>
      <c r="J4" s="166"/>
      <c r="K4" s="167" t="s">
        <v>100</v>
      </c>
      <c r="L4" s="169" t="s">
        <v>27</v>
      </c>
    </row>
    <row r="5" spans="1:17" s="3" customFormat="1" ht="48" customHeight="1">
      <c r="A5" s="161"/>
      <c r="B5" s="161"/>
      <c r="C5" s="48" t="s">
        <v>23</v>
      </c>
      <c r="D5" s="48" t="s">
        <v>24</v>
      </c>
      <c r="E5" s="48" t="s">
        <v>25</v>
      </c>
      <c r="F5" s="48" t="s">
        <v>26</v>
      </c>
      <c r="G5" s="49" t="s">
        <v>23</v>
      </c>
      <c r="H5" s="49" t="s">
        <v>24</v>
      </c>
      <c r="I5" s="49" t="s">
        <v>25</v>
      </c>
      <c r="J5" s="49" t="s">
        <v>26</v>
      </c>
      <c r="K5" s="168"/>
      <c r="L5" s="170"/>
    </row>
    <row r="6" spans="1:17" s="63" customFormat="1" ht="18.75" customHeight="1">
      <c r="A6" s="58">
        <v>1</v>
      </c>
      <c r="B6" s="59">
        <v>2</v>
      </c>
      <c r="C6" s="60">
        <v>3</v>
      </c>
      <c r="D6" s="60">
        <v>4</v>
      </c>
      <c r="E6" s="60">
        <v>5</v>
      </c>
      <c r="F6" s="60">
        <v>6</v>
      </c>
      <c r="G6" s="61">
        <v>7</v>
      </c>
      <c r="H6" s="62">
        <v>8</v>
      </c>
      <c r="I6" s="62">
        <v>9</v>
      </c>
      <c r="J6" s="62">
        <v>10</v>
      </c>
      <c r="K6" s="62">
        <v>11</v>
      </c>
      <c r="L6" s="61">
        <v>12</v>
      </c>
    </row>
    <row r="7" spans="1:17" ht="27" customHeight="1">
      <c r="A7" s="172" t="s">
        <v>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4"/>
    </row>
    <row r="8" spans="1:17" ht="67.5" customHeight="1">
      <c r="A8" s="4" t="s">
        <v>30</v>
      </c>
      <c r="B8" s="5" t="s">
        <v>34</v>
      </c>
      <c r="C8" s="17">
        <f>C9+C10</f>
        <v>7534.1</v>
      </c>
      <c r="D8" s="17">
        <f>D9+D10</f>
        <v>543</v>
      </c>
      <c r="E8" s="17">
        <f>E9+E10</f>
        <v>0</v>
      </c>
      <c r="F8" s="17">
        <f>E8+D8+C8</f>
        <v>8077.1</v>
      </c>
      <c r="G8" s="23">
        <f>G9+G10</f>
        <v>1554.3026</v>
      </c>
      <c r="H8" s="23">
        <f t="shared" ref="H8:I8" si="0">H9+H10</f>
        <v>244.02388999999999</v>
      </c>
      <c r="I8" s="23">
        <f t="shared" si="0"/>
        <v>0</v>
      </c>
      <c r="J8" s="23">
        <f>J9+J10</f>
        <v>1798.3264899999999</v>
      </c>
      <c r="K8" s="113">
        <f t="shared" ref="K8:K10" si="1">J8/F8*100</f>
        <v>22.264506939371802</v>
      </c>
      <c r="L8" s="37"/>
    </row>
    <row r="9" spans="1:17" ht="159" customHeight="1">
      <c r="A9" s="65" t="s">
        <v>75</v>
      </c>
      <c r="B9" s="66" t="s">
        <v>88</v>
      </c>
      <c r="C9" s="67">
        <v>6623.1</v>
      </c>
      <c r="D9" s="67">
        <v>543</v>
      </c>
      <c r="E9" s="68"/>
      <c r="F9" s="69">
        <f>E9+D9+C9</f>
        <v>7166.1</v>
      </c>
      <c r="G9" s="70">
        <v>1554.3026</v>
      </c>
      <c r="H9" s="70">
        <v>244.02388999999999</v>
      </c>
      <c r="I9" s="70"/>
      <c r="J9" s="23">
        <f t="shared" ref="J9:J10" si="2">G9+H9+I9</f>
        <v>1798.3264899999999</v>
      </c>
      <c r="K9" s="113">
        <f t="shared" si="1"/>
        <v>25.094912016298959</v>
      </c>
      <c r="L9" s="71" t="s">
        <v>129</v>
      </c>
    </row>
    <row r="10" spans="1:17" ht="83.25" customHeight="1">
      <c r="A10" s="4" t="s">
        <v>76</v>
      </c>
      <c r="B10" s="36" t="s">
        <v>35</v>
      </c>
      <c r="C10" s="67">
        <v>911</v>
      </c>
      <c r="D10" s="72"/>
      <c r="E10" s="72"/>
      <c r="F10" s="69">
        <f>E10+D10+C10</f>
        <v>911</v>
      </c>
      <c r="G10" s="67">
        <v>0</v>
      </c>
      <c r="H10" s="67"/>
      <c r="I10" s="67"/>
      <c r="J10" s="23">
        <f t="shared" si="2"/>
        <v>0</v>
      </c>
      <c r="K10" s="113">
        <f t="shared" si="1"/>
        <v>0</v>
      </c>
      <c r="L10" s="71" t="s">
        <v>140</v>
      </c>
    </row>
    <row r="11" spans="1:17" ht="82.5" customHeight="1">
      <c r="A11" s="73" t="s">
        <v>14</v>
      </c>
      <c r="B11" s="74" t="s">
        <v>106</v>
      </c>
      <c r="C11" s="75">
        <v>27</v>
      </c>
      <c r="D11" s="75">
        <v>2868.5</v>
      </c>
      <c r="E11" s="76"/>
      <c r="F11" s="75">
        <f>E11+D11+C11</f>
        <v>2895.5</v>
      </c>
      <c r="G11" s="77">
        <v>0</v>
      </c>
      <c r="H11" s="50">
        <v>450</v>
      </c>
      <c r="I11" s="75"/>
      <c r="J11" s="76">
        <f>G11+H11+I11</f>
        <v>450</v>
      </c>
      <c r="K11" s="113">
        <f>J11/F11*100</f>
        <v>15.541357278535658</v>
      </c>
      <c r="L11" s="131" t="s">
        <v>141</v>
      </c>
    </row>
    <row r="12" spans="1:17" ht="24.75" customHeight="1">
      <c r="A12" s="149" t="s">
        <v>3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1"/>
    </row>
    <row r="13" spans="1:17" ht="72" customHeight="1">
      <c r="A13" s="6" t="s">
        <v>59</v>
      </c>
      <c r="B13" s="78" t="s">
        <v>36</v>
      </c>
      <c r="C13" s="53">
        <v>470</v>
      </c>
      <c r="D13" s="53"/>
      <c r="E13" s="53"/>
      <c r="F13" s="53">
        <f>E13+D13+C13</f>
        <v>470</v>
      </c>
      <c r="G13" s="53">
        <v>0</v>
      </c>
      <c r="H13" s="53"/>
      <c r="I13" s="53"/>
      <c r="J13" s="53">
        <f>SUM(G13:I13)</f>
        <v>0</v>
      </c>
      <c r="K13" s="114">
        <f>J13*100/F13</f>
        <v>0</v>
      </c>
      <c r="L13" s="37" t="s">
        <v>131</v>
      </c>
      <c r="P13" s="35"/>
      <c r="Q13" s="7"/>
    </row>
    <row r="14" spans="1:17" ht="160.5" customHeight="1">
      <c r="A14" s="6" t="s">
        <v>15</v>
      </c>
      <c r="B14" s="78" t="s">
        <v>37</v>
      </c>
      <c r="C14" s="53">
        <v>145</v>
      </c>
      <c r="D14" s="53">
        <v>52.91431</v>
      </c>
      <c r="E14" s="53"/>
      <c r="F14" s="53">
        <f>E14+D14+C14</f>
        <v>197.91431</v>
      </c>
      <c r="G14" s="53">
        <v>0</v>
      </c>
      <c r="H14" s="53">
        <v>52.91431</v>
      </c>
      <c r="I14" s="53"/>
      <c r="J14" s="53">
        <f>SUM(G14:I14)</f>
        <v>52.91431</v>
      </c>
      <c r="K14" s="114">
        <f>J14*100/F14</f>
        <v>26.735969723462645</v>
      </c>
      <c r="L14" s="133" t="s">
        <v>130</v>
      </c>
    </row>
    <row r="15" spans="1:17" ht="24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1"/>
    </row>
    <row r="16" spans="1:17" ht="351" customHeight="1">
      <c r="A16" s="79" t="s">
        <v>32</v>
      </c>
      <c r="B16" s="80" t="s">
        <v>132</v>
      </c>
      <c r="C16" s="50">
        <v>62668.1</v>
      </c>
      <c r="D16" s="50">
        <v>1168</v>
      </c>
      <c r="E16" s="50"/>
      <c r="F16" s="50">
        <f>E16+D16+C16</f>
        <v>63836.1</v>
      </c>
      <c r="G16" s="50">
        <v>20040.100549999999</v>
      </c>
      <c r="H16" s="50">
        <v>254.04129</v>
      </c>
      <c r="I16" s="50"/>
      <c r="J16" s="50">
        <f>SUM(G16:I16)</f>
        <v>20294.14184</v>
      </c>
      <c r="K16" s="115">
        <f>J16*100/F16</f>
        <v>31.791011418304066</v>
      </c>
      <c r="L16" s="71" t="s">
        <v>138</v>
      </c>
    </row>
    <row r="17" spans="1:16" ht="21.75" customHeight="1">
      <c r="A17" s="149" t="s">
        <v>33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1"/>
    </row>
    <row r="18" spans="1:16" ht="70.5" customHeight="1">
      <c r="A18" s="79" t="s">
        <v>60</v>
      </c>
      <c r="B18" s="81" t="s">
        <v>133</v>
      </c>
      <c r="C18" s="50">
        <v>820</v>
      </c>
      <c r="D18" s="50"/>
      <c r="E18" s="50"/>
      <c r="F18" s="50">
        <f>E18+D18+C18</f>
        <v>820</v>
      </c>
      <c r="G18" s="50">
        <v>60.834000000000003</v>
      </c>
      <c r="H18" s="50"/>
      <c r="I18" s="50"/>
      <c r="J18" s="50">
        <f>G18+H18+I18</f>
        <v>60.834000000000003</v>
      </c>
      <c r="K18" s="116">
        <f>J18*100/F18</f>
        <v>7.4187804878048791</v>
      </c>
      <c r="L18" s="37" t="s">
        <v>107</v>
      </c>
    </row>
    <row r="19" spans="1:16" ht="21.75" customHeight="1">
      <c r="A19" s="149" t="s">
        <v>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1:16" ht="52.5" customHeight="1">
      <c r="A20" s="6" t="s">
        <v>16</v>
      </c>
      <c r="B20" s="82" t="s">
        <v>134</v>
      </c>
      <c r="C20" s="53">
        <f>C21+C26+C27</f>
        <v>201004.4</v>
      </c>
      <c r="D20" s="18">
        <f>D21+D26+D27</f>
        <v>390978</v>
      </c>
      <c r="E20" s="53">
        <f>E21+E26+E27</f>
        <v>0</v>
      </c>
      <c r="F20" s="53">
        <f t="shared" ref="F20:J20" si="3">F21+F26+F27</f>
        <v>591982.4</v>
      </c>
      <c r="G20" s="53">
        <f t="shared" si="3"/>
        <v>68114.419330000004</v>
      </c>
      <c r="H20" s="53">
        <f t="shared" si="3"/>
        <v>104008.70398000001</v>
      </c>
      <c r="I20" s="53">
        <f t="shared" si="3"/>
        <v>0</v>
      </c>
      <c r="J20" s="53">
        <f t="shared" si="3"/>
        <v>172123.12331000002</v>
      </c>
      <c r="K20" s="117">
        <f>J20*100/F20</f>
        <v>29.075716323660981</v>
      </c>
      <c r="L20" s="71"/>
    </row>
    <row r="21" spans="1:16" ht="211.5" customHeight="1">
      <c r="A21" s="152" t="s">
        <v>77</v>
      </c>
      <c r="B21" s="128" t="s">
        <v>135</v>
      </c>
      <c r="C21" s="120">
        <v>155039.5</v>
      </c>
      <c r="D21" s="120">
        <v>388627</v>
      </c>
      <c r="E21" s="120"/>
      <c r="F21" s="123">
        <f>E21+D21+C21</f>
        <v>543666.5</v>
      </c>
      <c r="G21" s="120">
        <v>56379.615180000001</v>
      </c>
      <c r="H21" s="120">
        <v>104008.70398000001</v>
      </c>
      <c r="I21" s="120"/>
      <c r="J21" s="123">
        <f>G21+H21+I21</f>
        <v>160388.31916000001</v>
      </c>
      <c r="K21" s="119">
        <f>J21*100/F21</f>
        <v>29.50123267848948</v>
      </c>
      <c r="L21" s="71" t="s">
        <v>142</v>
      </c>
    </row>
    <row r="22" spans="1:16" ht="149.25" customHeight="1">
      <c r="A22" s="153"/>
      <c r="B22" s="129"/>
      <c r="C22" s="121"/>
      <c r="D22" s="121"/>
      <c r="E22" s="121"/>
      <c r="F22" s="124"/>
      <c r="G22" s="121"/>
      <c r="H22" s="121"/>
      <c r="I22" s="121"/>
      <c r="J22" s="124"/>
      <c r="K22" s="136"/>
      <c r="L22" s="137" t="s">
        <v>172</v>
      </c>
    </row>
    <row r="23" spans="1:16" ht="378.75" customHeight="1">
      <c r="A23" s="153"/>
      <c r="B23" s="129"/>
      <c r="C23" s="121"/>
      <c r="D23" s="121"/>
      <c r="E23" s="121"/>
      <c r="F23" s="124"/>
      <c r="G23" s="121"/>
      <c r="H23" s="121"/>
      <c r="I23" s="121"/>
      <c r="J23" s="124"/>
      <c r="K23" s="126"/>
      <c r="L23" s="135" t="s">
        <v>143</v>
      </c>
    </row>
    <row r="24" spans="1:16" ht="99.75" customHeight="1">
      <c r="A24" s="153"/>
      <c r="B24" s="129"/>
      <c r="C24" s="121"/>
      <c r="D24" s="121"/>
      <c r="E24" s="121"/>
      <c r="F24" s="124"/>
      <c r="G24" s="121"/>
      <c r="H24" s="121"/>
      <c r="I24" s="121"/>
      <c r="J24" s="124"/>
      <c r="K24" s="126"/>
      <c r="L24" s="135" t="s">
        <v>144</v>
      </c>
      <c r="P24" s="64"/>
    </row>
    <row r="25" spans="1:16" ht="150.75" customHeight="1">
      <c r="A25" s="132"/>
      <c r="B25" s="130"/>
      <c r="C25" s="121"/>
      <c r="D25" s="122"/>
      <c r="E25" s="121"/>
      <c r="F25" s="125"/>
      <c r="G25" s="122"/>
      <c r="H25" s="121"/>
      <c r="I25" s="122"/>
      <c r="J25" s="125"/>
      <c r="K25" s="127"/>
      <c r="L25" s="138" t="s">
        <v>145</v>
      </c>
      <c r="P25" s="64"/>
    </row>
    <row r="26" spans="1:16" ht="290.25" customHeight="1">
      <c r="A26" s="79" t="s">
        <v>78</v>
      </c>
      <c r="B26" s="83" t="s">
        <v>136</v>
      </c>
      <c r="C26" s="51">
        <v>45722.9</v>
      </c>
      <c r="D26" s="51">
        <v>2351</v>
      </c>
      <c r="E26" s="51"/>
      <c r="F26" s="50">
        <f>E26+D26+C26</f>
        <v>48073.9</v>
      </c>
      <c r="G26" s="51">
        <v>11734.80415</v>
      </c>
      <c r="H26" s="51"/>
      <c r="I26" s="51"/>
      <c r="J26" s="69">
        <f>I26+H26+G26</f>
        <v>11734.80415</v>
      </c>
      <c r="K26" s="113">
        <f>J26*100/F26</f>
        <v>24.409927528242974</v>
      </c>
      <c r="L26" s="139" t="s">
        <v>146</v>
      </c>
    </row>
    <row r="27" spans="1:16" ht="33">
      <c r="A27" s="6" t="s">
        <v>79</v>
      </c>
      <c r="B27" s="84" t="s">
        <v>137</v>
      </c>
      <c r="C27" s="38">
        <v>242</v>
      </c>
      <c r="D27" s="85"/>
      <c r="E27" s="38"/>
      <c r="F27" s="53">
        <f>E27+D27+C27</f>
        <v>242</v>
      </c>
      <c r="G27" s="72">
        <v>0</v>
      </c>
      <c r="H27" s="72"/>
      <c r="I27" s="72"/>
      <c r="J27" s="17">
        <f>I27+H27+G27</f>
        <v>0</v>
      </c>
      <c r="K27" s="114">
        <f>J27*100/F27</f>
        <v>0</v>
      </c>
      <c r="L27" s="71" t="s">
        <v>147</v>
      </c>
    </row>
    <row r="28" spans="1:16" ht="27.75" customHeight="1">
      <c r="A28" s="149" t="s">
        <v>45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1"/>
    </row>
    <row r="29" spans="1:16" ht="51" customHeight="1">
      <c r="A29" s="79" t="s">
        <v>17</v>
      </c>
      <c r="B29" s="86" t="s">
        <v>38</v>
      </c>
      <c r="C29" s="53">
        <f t="shared" ref="C29:I29" si="4">C30+C31+C32+C33+C34</f>
        <v>54275.790000000008</v>
      </c>
      <c r="D29" s="53">
        <f t="shared" si="4"/>
        <v>3256</v>
      </c>
      <c r="E29" s="53">
        <f t="shared" si="4"/>
        <v>0</v>
      </c>
      <c r="F29" s="53">
        <f t="shared" si="4"/>
        <v>57531.790000000008</v>
      </c>
      <c r="G29" s="53">
        <f t="shared" si="4"/>
        <v>13806.912270000001</v>
      </c>
      <c r="H29" s="53">
        <f t="shared" si="4"/>
        <v>0</v>
      </c>
      <c r="I29" s="53">
        <f t="shared" si="4"/>
        <v>0</v>
      </c>
      <c r="J29" s="53">
        <f>I29+H29+G29</f>
        <v>13806.912270000001</v>
      </c>
      <c r="K29" s="117">
        <f>J29*100/F29</f>
        <v>23.998753158905707</v>
      </c>
      <c r="L29" s="37"/>
    </row>
    <row r="30" spans="1:16" ht="143.25" customHeight="1">
      <c r="A30" s="79" t="s">
        <v>61</v>
      </c>
      <c r="B30" s="87" t="s">
        <v>39</v>
      </c>
      <c r="C30" s="67">
        <v>19542.490000000002</v>
      </c>
      <c r="D30" s="67">
        <v>1190</v>
      </c>
      <c r="E30" s="67"/>
      <c r="F30" s="17">
        <f>E30+D30+C30</f>
        <v>20732.490000000002</v>
      </c>
      <c r="G30" s="72">
        <v>3806.1345900000001</v>
      </c>
      <c r="H30" s="72"/>
      <c r="I30" s="72"/>
      <c r="J30" s="17">
        <f>I30+H30+G30</f>
        <v>3806.1345900000001</v>
      </c>
      <c r="K30" s="114">
        <f>J30*100/F30</f>
        <v>18.358309059837964</v>
      </c>
      <c r="L30" s="37" t="s">
        <v>149</v>
      </c>
    </row>
    <row r="31" spans="1:16" ht="205.5" customHeight="1">
      <c r="A31" s="79" t="s">
        <v>62</v>
      </c>
      <c r="B31" s="88" t="s">
        <v>114</v>
      </c>
      <c r="C31" s="51">
        <v>19498</v>
      </c>
      <c r="D31" s="51">
        <v>1976</v>
      </c>
      <c r="E31" s="51"/>
      <c r="F31" s="50">
        <f>E31+D31+C31</f>
        <v>21474</v>
      </c>
      <c r="G31" s="51">
        <v>6328.2503100000004</v>
      </c>
      <c r="H31" s="51"/>
      <c r="I31" s="51"/>
      <c r="J31" s="50">
        <f>G31+I31+H31</f>
        <v>6328.2503100000004</v>
      </c>
      <c r="K31" s="115">
        <f>J31*100/F31</f>
        <v>29.469359737356807</v>
      </c>
      <c r="L31" s="140" t="s">
        <v>150</v>
      </c>
      <c r="P31" s="3" t="s">
        <v>95</v>
      </c>
    </row>
    <row r="32" spans="1:16" ht="66.75" customHeight="1">
      <c r="A32" s="79" t="s">
        <v>63</v>
      </c>
      <c r="B32" s="36" t="s">
        <v>89</v>
      </c>
      <c r="C32" s="38">
        <v>911</v>
      </c>
      <c r="D32" s="38"/>
      <c r="E32" s="38"/>
      <c r="F32" s="53">
        <f>E32+D32+C32</f>
        <v>911</v>
      </c>
      <c r="G32" s="38">
        <v>38</v>
      </c>
      <c r="H32" s="38"/>
      <c r="I32" s="38"/>
      <c r="J32" s="53">
        <f>G32+H32+I32</f>
        <v>38</v>
      </c>
      <c r="K32" s="117">
        <f>J32/F32*100</f>
        <v>4.1712403951701429</v>
      </c>
      <c r="L32" s="141" t="s">
        <v>151</v>
      </c>
    </row>
    <row r="33" spans="1:16" ht="110.25" customHeight="1">
      <c r="A33" s="79" t="s">
        <v>64</v>
      </c>
      <c r="B33" s="89" t="s">
        <v>115</v>
      </c>
      <c r="C33" s="38">
        <v>12703.3</v>
      </c>
      <c r="D33" s="38"/>
      <c r="E33" s="38"/>
      <c r="F33" s="53">
        <f>E33+D33+C33</f>
        <v>12703.3</v>
      </c>
      <c r="G33" s="72">
        <v>3253.8138100000001</v>
      </c>
      <c r="H33" s="72"/>
      <c r="I33" s="72"/>
      <c r="J33" s="17">
        <f>I33+H33+G33</f>
        <v>3253.8138100000001</v>
      </c>
      <c r="K33" s="114">
        <f>J33*100/F33</f>
        <v>25.613925594136958</v>
      </c>
      <c r="L33" s="37" t="s">
        <v>152</v>
      </c>
      <c r="P33" s="8"/>
    </row>
    <row r="34" spans="1:16" ht="66" customHeight="1">
      <c r="A34" s="79" t="s">
        <v>65</v>
      </c>
      <c r="B34" s="90" t="s">
        <v>116</v>
      </c>
      <c r="C34" s="38">
        <v>1621</v>
      </c>
      <c r="D34" s="38">
        <v>90</v>
      </c>
      <c r="E34" s="53"/>
      <c r="F34" s="53">
        <f>E34+D34+C34</f>
        <v>1711</v>
      </c>
      <c r="G34" s="38">
        <v>380.71355999999997</v>
      </c>
      <c r="H34" s="38"/>
      <c r="I34" s="38"/>
      <c r="J34" s="53">
        <f>I34+H34+G34</f>
        <v>380.71355999999997</v>
      </c>
      <c r="K34" s="117">
        <f>J34*100/F34</f>
        <v>22.250938632378727</v>
      </c>
      <c r="L34" s="37" t="s">
        <v>153</v>
      </c>
    </row>
    <row r="35" spans="1:16" ht="24" customHeight="1">
      <c r="A35" s="149" t="s">
        <v>6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1"/>
    </row>
    <row r="36" spans="1:16" ht="193.5" customHeight="1">
      <c r="A36" s="6" t="s">
        <v>66</v>
      </c>
      <c r="B36" s="82" t="s">
        <v>117</v>
      </c>
      <c r="C36" s="53">
        <v>1495.1</v>
      </c>
      <c r="D36" s="18"/>
      <c r="E36" s="38"/>
      <c r="F36" s="53">
        <f>E36+D36+C36</f>
        <v>1495.1</v>
      </c>
      <c r="G36" s="55">
        <v>116.1</v>
      </c>
      <c r="H36" s="55"/>
      <c r="I36" s="55"/>
      <c r="J36" s="55">
        <f>I36+H36+G36</f>
        <v>116.1</v>
      </c>
      <c r="K36" s="117">
        <f>J36*100/F36</f>
        <v>7.7653668650926368</v>
      </c>
      <c r="L36" s="37" t="s">
        <v>128</v>
      </c>
    </row>
    <row r="37" spans="1:16" ht="20.25" customHeight="1">
      <c r="A37" s="149" t="s">
        <v>7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1"/>
    </row>
    <row r="38" spans="1:16" ht="49.5">
      <c r="A38" s="6" t="s">
        <v>18</v>
      </c>
      <c r="B38" s="82" t="s">
        <v>105</v>
      </c>
      <c r="C38" s="53">
        <v>1576</v>
      </c>
      <c r="D38" s="53">
        <v>90</v>
      </c>
      <c r="E38" s="53"/>
      <c r="F38" s="53">
        <f>E38+D38+C38</f>
        <v>1666</v>
      </c>
      <c r="G38" s="53">
        <v>277.34834999999998</v>
      </c>
      <c r="H38" s="53"/>
      <c r="I38" s="53"/>
      <c r="J38" s="53">
        <f>G38+I38+H38</f>
        <v>277.34834999999998</v>
      </c>
      <c r="K38" s="117">
        <f>J38/F38*100</f>
        <v>16.647560024009604</v>
      </c>
      <c r="L38" s="37" t="s">
        <v>148</v>
      </c>
    </row>
    <row r="39" spans="1:16" ht="24.75" customHeight="1">
      <c r="A39" s="149" t="s">
        <v>44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1"/>
    </row>
    <row r="40" spans="1:16" ht="53.25" customHeight="1">
      <c r="A40" s="6" t="s">
        <v>19</v>
      </c>
      <c r="B40" s="82" t="s">
        <v>40</v>
      </c>
      <c r="C40" s="53">
        <v>390</v>
      </c>
      <c r="D40" s="38"/>
      <c r="E40" s="53"/>
      <c r="F40" s="53">
        <f>E40+D40+C40</f>
        <v>390</v>
      </c>
      <c r="G40" s="53">
        <v>62.512999999999998</v>
      </c>
      <c r="H40" s="53"/>
      <c r="I40" s="53"/>
      <c r="J40" s="53">
        <f>I40+H40+G40</f>
        <v>62.512999999999998</v>
      </c>
      <c r="K40" s="117">
        <f t="shared" ref="K40:K45" si="5">J40*100/F40</f>
        <v>16.028974358974359</v>
      </c>
      <c r="L40" s="134" t="s">
        <v>139</v>
      </c>
    </row>
    <row r="41" spans="1:16" ht="50.25" customHeight="1">
      <c r="A41" s="6" t="s">
        <v>67</v>
      </c>
      <c r="B41" s="78" t="s">
        <v>41</v>
      </c>
      <c r="C41" s="53">
        <f>C42+C43+C44+C45</f>
        <v>7282.8</v>
      </c>
      <c r="D41" s="53">
        <f>D42+D43+D44+D45</f>
        <v>64350.15</v>
      </c>
      <c r="E41" s="53">
        <f>E42+E43+E44+E45</f>
        <v>5502</v>
      </c>
      <c r="F41" s="53">
        <f>F42+F43+F44+F45</f>
        <v>77134.95</v>
      </c>
      <c r="G41" s="53">
        <f>G42+G43+G44+G45</f>
        <v>1464.2952399999999</v>
      </c>
      <c r="H41" s="53">
        <f t="shared" ref="H41:J41" si="6">H42+H43+H44+H45</f>
        <v>18705.42698</v>
      </c>
      <c r="I41" s="53">
        <f t="shared" si="6"/>
        <v>0</v>
      </c>
      <c r="J41" s="53">
        <f t="shared" si="6"/>
        <v>20169.722219999996</v>
      </c>
      <c r="K41" s="117">
        <f t="shared" si="5"/>
        <v>26.148616444296646</v>
      </c>
      <c r="L41" s="54"/>
    </row>
    <row r="42" spans="1:16" ht="47.25">
      <c r="A42" s="6" t="s">
        <v>80</v>
      </c>
      <c r="B42" s="36" t="s">
        <v>42</v>
      </c>
      <c r="C42" s="38">
        <v>366</v>
      </c>
      <c r="D42" s="38"/>
      <c r="E42" s="38"/>
      <c r="F42" s="53">
        <f>E42+D42+C42</f>
        <v>366</v>
      </c>
      <c r="G42" s="72">
        <v>56.02</v>
      </c>
      <c r="H42" s="72"/>
      <c r="I42" s="72"/>
      <c r="J42" s="17">
        <f>I42+H42+G42</f>
        <v>56.02</v>
      </c>
      <c r="K42" s="114">
        <f t="shared" si="5"/>
        <v>15.306010928961749</v>
      </c>
      <c r="L42" s="142" t="s">
        <v>154</v>
      </c>
    </row>
    <row r="43" spans="1:16" ht="174.75" customHeight="1">
      <c r="A43" s="6" t="s">
        <v>81</v>
      </c>
      <c r="B43" s="36" t="s">
        <v>43</v>
      </c>
      <c r="C43" s="38"/>
      <c r="D43" s="38">
        <v>60345.15</v>
      </c>
      <c r="E43" s="38">
        <v>5502</v>
      </c>
      <c r="F43" s="53">
        <f>E43+D43+C43</f>
        <v>65847.149999999994</v>
      </c>
      <c r="G43" s="21"/>
      <c r="H43" s="72">
        <v>17799.726999999999</v>
      </c>
      <c r="I43" s="72"/>
      <c r="J43" s="17">
        <f>G43+H43+I43</f>
        <v>17799.726999999999</v>
      </c>
      <c r="K43" s="114">
        <f t="shared" si="5"/>
        <v>27.031886725545451</v>
      </c>
      <c r="L43" s="140" t="s">
        <v>162</v>
      </c>
    </row>
    <row r="44" spans="1:16" ht="63">
      <c r="A44" s="6" t="s">
        <v>82</v>
      </c>
      <c r="B44" s="36" t="s">
        <v>118</v>
      </c>
      <c r="C44" s="38">
        <v>2701.8</v>
      </c>
      <c r="D44" s="38"/>
      <c r="E44" s="38"/>
      <c r="F44" s="53">
        <f>E44+D44+C44</f>
        <v>2701.8</v>
      </c>
      <c r="G44" s="72">
        <v>370.74185999999997</v>
      </c>
      <c r="H44" s="72"/>
      <c r="I44" s="72"/>
      <c r="J44" s="17">
        <f>I44+H44+G44</f>
        <v>370.74185999999997</v>
      </c>
      <c r="K44" s="114">
        <f t="shared" si="5"/>
        <v>13.722031978680876</v>
      </c>
      <c r="L44" s="140" t="s">
        <v>155</v>
      </c>
    </row>
    <row r="45" spans="1:16" ht="178.5" customHeight="1">
      <c r="A45" s="91" t="s">
        <v>90</v>
      </c>
      <c r="B45" s="92" t="s">
        <v>119</v>
      </c>
      <c r="C45" s="38">
        <v>4215</v>
      </c>
      <c r="D45" s="38">
        <v>4005</v>
      </c>
      <c r="E45" s="38"/>
      <c r="F45" s="53">
        <f>E45+D45+C45</f>
        <v>8220</v>
      </c>
      <c r="G45" s="72">
        <v>1037.5333800000001</v>
      </c>
      <c r="H45" s="72">
        <v>905.69997999999998</v>
      </c>
      <c r="I45" s="72"/>
      <c r="J45" s="17">
        <f>I45+H45+G45</f>
        <v>1943.2333600000002</v>
      </c>
      <c r="K45" s="114">
        <f t="shared" si="5"/>
        <v>23.640308515815086</v>
      </c>
      <c r="L45" s="37" t="s">
        <v>156</v>
      </c>
    </row>
    <row r="46" spans="1:16" ht="20.25" customHeight="1">
      <c r="A46" s="155" t="s">
        <v>31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1"/>
    </row>
    <row r="47" spans="1:16" ht="107.25" customHeight="1">
      <c r="A47" s="6" t="s">
        <v>20</v>
      </c>
      <c r="B47" s="86" t="s">
        <v>120</v>
      </c>
      <c r="C47" s="53">
        <v>3039.8</v>
      </c>
      <c r="D47" s="53"/>
      <c r="E47" s="38"/>
      <c r="F47" s="53">
        <f>E47+D47+C47</f>
        <v>3039.8</v>
      </c>
      <c r="G47" s="55">
        <v>492.76254999999998</v>
      </c>
      <c r="H47" s="55"/>
      <c r="I47" s="55"/>
      <c r="J47" s="55">
        <f>I47+H47+G47</f>
        <v>492.76254999999998</v>
      </c>
      <c r="K47" s="117">
        <f>J47*100/F47</f>
        <v>16.210360879005197</v>
      </c>
      <c r="L47" s="37" t="s">
        <v>157</v>
      </c>
    </row>
    <row r="48" spans="1:16" ht="24.75" customHeight="1">
      <c r="A48" s="149" t="s">
        <v>8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1"/>
    </row>
    <row r="49" spans="1:16" ht="69.75" customHeight="1">
      <c r="A49" s="9" t="s">
        <v>21</v>
      </c>
      <c r="B49" s="82" t="s">
        <v>46</v>
      </c>
      <c r="C49" s="53">
        <f>C50+C51+C53+C52</f>
        <v>162</v>
      </c>
      <c r="D49" s="53">
        <f t="shared" ref="D49:J49" si="7">D50+D51+D53+D52</f>
        <v>0</v>
      </c>
      <c r="E49" s="53">
        <f t="shared" si="7"/>
        <v>0</v>
      </c>
      <c r="F49" s="53">
        <f t="shared" si="7"/>
        <v>162</v>
      </c>
      <c r="G49" s="53">
        <f t="shared" si="7"/>
        <v>8.5</v>
      </c>
      <c r="H49" s="53">
        <f t="shared" si="7"/>
        <v>0</v>
      </c>
      <c r="I49" s="53">
        <f t="shared" si="7"/>
        <v>0</v>
      </c>
      <c r="J49" s="53">
        <f t="shared" si="7"/>
        <v>8.5</v>
      </c>
      <c r="K49" s="117">
        <f>J49*100/F49</f>
        <v>5.2469135802469138</v>
      </c>
      <c r="L49" s="54"/>
    </row>
    <row r="50" spans="1:16" ht="49.5">
      <c r="A50" s="9" t="s">
        <v>83</v>
      </c>
      <c r="B50" s="36" t="s">
        <v>47</v>
      </c>
      <c r="C50" s="38">
        <v>19</v>
      </c>
      <c r="D50" s="38"/>
      <c r="E50" s="38"/>
      <c r="F50" s="53">
        <f>E50+D50+C50</f>
        <v>19</v>
      </c>
      <c r="G50" s="93">
        <v>1.5</v>
      </c>
      <c r="H50" s="55"/>
      <c r="I50" s="55"/>
      <c r="J50" s="55">
        <f t="shared" ref="J50:J51" si="8">I50+H50+G50</f>
        <v>1.5</v>
      </c>
      <c r="K50" s="117">
        <f>J50*100/F50</f>
        <v>7.8947368421052628</v>
      </c>
      <c r="L50" s="143" t="s">
        <v>158</v>
      </c>
    </row>
    <row r="51" spans="1:16" ht="36.75" customHeight="1">
      <c r="A51" s="94" t="s">
        <v>84</v>
      </c>
      <c r="B51" s="90" t="s">
        <v>48</v>
      </c>
      <c r="C51" s="38">
        <v>50</v>
      </c>
      <c r="D51" s="38"/>
      <c r="E51" s="38"/>
      <c r="F51" s="53">
        <f>E51+D51+C51</f>
        <v>50</v>
      </c>
      <c r="G51" s="93">
        <v>0</v>
      </c>
      <c r="H51" s="55"/>
      <c r="I51" s="55"/>
      <c r="J51" s="55">
        <f t="shared" si="8"/>
        <v>0</v>
      </c>
      <c r="K51" s="117">
        <f>J51*100/F51</f>
        <v>0</v>
      </c>
      <c r="L51" s="144" t="s">
        <v>159</v>
      </c>
    </row>
    <row r="52" spans="1:16" ht="48.75" customHeight="1">
      <c r="A52" s="6" t="s">
        <v>85</v>
      </c>
      <c r="B52" s="92" t="s">
        <v>49</v>
      </c>
      <c r="C52" s="38">
        <v>88</v>
      </c>
      <c r="D52" s="38"/>
      <c r="E52" s="38"/>
      <c r="F52" s="53">
        <f>E52+D52+C52</f>
        <v>88</v>
      </c>
      <c r="G52" s="93">
        <v>7</v>
      </c>
      <c r="H52" s="93"/>
      <c r="I52" s="93"/>
      <c r="J52" s="55">
        <f t="shared" ref="J52:J53" si="9">I52+H52+G52</f>
        <v>7</v>
      </c>
      <c r="K52" s="117">
        <f>J52*100/F52</f>
        <v>7.9545454545454541</v>
      </c>
      <c r="L52" s="144" t="s">
        <v>160</v>
      </c>
    </row>
    <row r="53" spans="1:16" ht="49.5">
      <c r="A53" s="6" t="s">
        <v>121</v>
      </c>
      <c r="B53" s="92" t="s">
        <v>122</v>
      </c>
      <c r="C53" s="38">
        <v>5</v>
      </c>
      <c r="D53" s="38"/>
      <c r="E53" s="38"/>
      <c r="F53" s="53">
        <f>E53+D53+C53</f>
        <v>5</v>
      </c>
      <c r="G53" s="93">
        <v>0</v>
      </c>
      <c r="H53" s="93"/>
      <c r="I53" s="93"/>
      <c r="J53" s="53">
        <f t="shared" si="9"/>
        <v>0</v>
      </c>
      <c r="K53" s="117">
        <f>J53*100/F53</f>
        <v>0</v>
      </c>
      <c r="L53" s="140" t="s">
        <v>123</v>
      </c>
    </row>
    <row r="54" spans="1:16" ht="29.25" customHeight="1">
      <c r="A54" s="156" t="s">
        <v>9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</row>
    <row r="55" spans="1:16" ht="285.75" customHeight="1">
      <c r="A55" s="56" t="s">
        <v>68</v>
      </c>
      <c r="B55" s="57" t="s">
        <v>101</v>
      </c>
      <c r="C55" s="53">
        <v>21</v>
      </c>
      <c r="D55" s="53"/>
      <c r="E55" s="53"/>
      <c r="F55" s="53">
        <f>E55+D55+C55</f>
        <v>21</v>
      </c>
      <c r="G55" s="55">
        <v>0</v>
      </c>
      <c r="H55" s="55"/>
      <c r="I55" s="55"/>
      <c r="J55" s="55">
        <f>G55+H55+I55</f>
        <v>0</v>
      </c>
      <c r="K55" s="117">
        <f>J55/F55*100</f>
        <v>0</v>
      </c>
      <c r="L55" s="54" t="s">
        <v>161</v>
      </c>
    </row>
    <row r="56" spans="1:16" ht="26.25" customHeight="1">
      <c r="A56" s="149" t="s">
        <v>10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1"/>
    </row>
    <row r="57" spans="1:16" ht="35.25" customHeight="1">
      <c r="A57" s="95" t="s">
        <v>22</v>
      </c>
      <c r="B57" s="82" t="s">
        <v>52</v>
      </c>
      <c r="C57" s="53">
        <f>C60+C58+C59+C61</f>
        <v>284.60000000000002</v>
      </c>
      <c r="D57" s="53">
        <f t="shared" ref="D57:F57" si="10">D60+D58+D59+D61</f>
        <v>0</v>
      </c>
      <c r="E57" s="53">
        <f t="shared" si="10"/>
        <v>0</v>
      </c>
      <c r="F57" s="53">
        <f t="shared" si="10"/>
        <v>284.60000000000002</v>
      </c>
      <c r="G57" s="53">
        <f>G60+G58+G59</f>
        <v>0</v>
      </c>
      <c r="H57" s="53">
        <f>H60+H58+H59</f>
        <v>0</v>
      </c>
      <c r="I57" s="53">
        <f>I60+I58+I59</f>
        <v>0</v>
      </c>
      <c r="J57" s="53">
        <f>I57+H57+G57</f>
        <v>0</v>
      </c>
      <c r="K57" s="117">
        <f t="shared" ref="K57:K62" si="11">J57*100/F57</f>
        <v>0</v>
      </c>
      <c r="L57" s="54"/>
    </row>
    <row r="58" spans="1:16" ht="47.25">
      <c r="A58" s="84" t="s">
        <v>91</v>
      </c>
      <c r="B58" s="96" t="s">
        <v>54</v>
      </c>
      <c r="C58" s="38">
        <v>20</v>
      </c>
      <c r="D58" s="38"/>
      <c r="E58" s="38"/>
      <c r="F58" s="53">
        <f>E58+D58+C58</f>
        <v>20</v>
      </c>
      <c r="G58" s="38">
        <v>0</v>
      </c>
      <c r="H58" s="38"/>
      <c r="I58" s="38"/>
      <c r="J58" s="53">
        <f t="shared" ref="J58:J59" si="12">I58+H58+G58</f>
        <v>0</v>
      </c>
      <c r="K58" s="117">
        <f t="shared" si="11"/>
        <v>0</v>
      </c>
      <c r="L58" s="145" t="s">
        <v>163</v>
      </c>
    </row>
    <row r="59" spans="1:16" ht="71.25" customHeight="1">
      <c r="A59" s="84" t="s">
        <v>92</v>
      </c>
      <c r="B59" s="96" t="s">
        <v>55</v>
      </c>
      <c r="C59" s="38">
        <v>10</v>
      </c>
      <c r="D59" s="38"/>
      <c r="E59" s="38"/>
      <c r="F59" s="53">
        <f>E59+D59+C59</f>
        <v>10</v>
      </c>
      <c r="G59" s="38">
        <v>0</v>
      </c>
      <c r="H59" s="38"/>
      <c r="I59" s="38"/>
      <c r="J59" s="53">
        <f t="shared" si="12"/>
        <v>0</v>
      </c>
      <c r="K59" s="117">
        <f t="shared" si="11"/>
        <v>0</v>
      </c>
      <c r="L59" s="143" t="s">
        <v>109</v>
      </c>
    </row>
    <row r="60" spans="1:16" ht="94.5">
      <c r="A60" s="84" t="s">
        <v>93</v>
      </c>
      <c r="B60" s="96" t="s">
        <v>53</v>
      </c>
      <c r="C60" s="38">
        <v>249.6</v>
      </c>
      <c r="D60" s="38"/>
      <c r="E60" s="38"/>
      <c r="F60" s="53">
        <f>E60+D60+C60</f>
        <v>249.6</v>
      </c>
      <c r="G60" s="97">
        <v>0</v>
      </c>
      <c r="H60" s="97"/>
      <c r="I60" s="97"/>
      <c r="J60" s="53">
        <f>I60+H60+G60</f>
        <v>0</v>
      </c>
      <c r="K60" s="117">
        <f t="shared" si="11"/>
        <v>0</v>
      </c>
      <c r="L60" s="54" t="s">
        <v>164</v>
      </c>
    </row>
    <row r="61" spans="1:16" ht="49.5" customHeight="1">
      <c r="A61" s="84" t="s">
        <v>103</v>
      </c>
      <c r="B61" s="96" t="s">
        <v>104</v>
      </c>
      <c r="C61" s="38">
        <v>5</v>
      </c>
      <c r="D61" s="38"/>
      <c r="E61" s="38"/>
      <c r="F61" s="53">
        <f>E61+D61+C61</f>
        <v>5</v>
      </c>
      <c r="G61" s="97">
        <v>0</v>
      </c>
      <c r="H61" s="97"/>
      <c r="I61" s="97"/>
      <c r="J61" s="53">
        <f>I61+H61+G61</f>
        <v>0</v>
      </c>
      <c r="K61" s="117">
        <f t="shared" si="11"/>
        <v>0</v>
      </c>
      <c r="L61" s="54" t="s">
        <v>165</v>
      </c>
    </row>
    <row r="62" spans="1:16" ht="120" customHeight="1">
      <c r="A62" s="98" t="s">
        <v>69</v>
      </c>
      <c r="B62" s="99" t="s">
        <v>124</v>
      </c>
      <c r="C62" s="53">
        <v>10536.9</v>
      </c>
      <c r="D62" s="53"/>
      <c r="E62" s="53"/>
      <c r="F62" s="53">
        <f>E62+D62+C62</f>
        <v>10536.9</v>
      </c>
      <c r="G62" s="53">
        <v>2453.3947699999999</v>
      </c>
      <c r="H62" s="53"/>
      <c r="I62" s="53"/>
      <c r="J62" s="53">
        <f>I62+H62+G62</f>
        <v>2453.3947699999999</v>
      </c>
      <c r="K62" s="117">
        <f t="shared" si="11"/>
        <v>23.283838415473241</v>
      </c>
      <c r="L62" s="148" t="s">
        <v>173</v>
      </c>
      <c r="P62" s="3" t="s">
        <v>108</v>
      </c>
    </row>
    <row r="63" spans="1:16" ht="28.5" customHeight="1">
      <c r="A63" s="149" t="s">
        <v>11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1"/>
    </row>
    <row r="64" spans="1:16" ht="70.5" customHeight="1">
      <c r="A64" s="83" t="s">
        <v>70</v>
      </c>
      <c r="B64" s="100" t="s">
        <v>125</v>
      </c>
      <c r="C64" s="50">
        <v>10</v>
      </c>
      <c r="D64" s="50">
        <v>0</v>
      </c>
      <c r="E64" s="50"/>
      <c r="F64" s="50">
        <f>E64+D64+C64</f>
        <v>10</v>
      </c>
      <c r="G64" s="101">
        <v>0</v>
      </c>
      <c r="H64" s="101">
        <v>0</v>
      </c>
      <c r="I64" s="101"/>
      <c r="J64" s="101">
        <f>I64+H64+G64</f>
        <v>0</v>
      </c>
      <c r="K64" s="115">
        <f>J64*100/F64</f>
        <v>0</v>
      </c>
      <c r="L64" s="143" t="s">
        <v>166</v>
      </c>
      <c r="P64" s="7"/>
    </row>
    <row r="65" spans="1:12" ht="99">
      <c r="A65" s="84" t="s">
        <v>71</v>
      </c>
      <c r="B65" s="82" t="s">
        <v>56</v>
      </c>
      <c r="C65" s="17">
        <f t="shared" ref="C65:I65" si="13">C66+C67+C68</f>
        <v>11381.5</v>
      </c>
      <c r="D65" s="17">
        <f t="shared" si="13"/>
        <v>0</v>
      </c>
      <c r="E65" s="17">
        <f t="shared" si="13"/>
        <v>0</v>
      </c>
      <c r="F65" s="17">
        <f t="shared" si="13"/>
        <v>11381.5</v>
      </c>
      <c r="G65" s="23">
        <f>G66+G67+G68</f>
        <v>1035.3824999999999</v>
      </c>
      <c r="H65" s="23">
        <f t="shared" si="13"/>
        <v>0</v>
      </c>
      <c r="I65" s="23">
        <f t="shared" si="13"/>
        <v>0</v>
      </c>
      <c r="J65" s="23">
        <f>J66+J67+J68</f>
        <v>1035.3824999999999</v>
      </c>
      <c r="K65" s="117">
        <f>J65*100/F65</f>
        <v>9.0970654131704958</v>
      </c>
      <c r="L65" s="102"/>
    </row>
    <row r="66" spans="1:12" ht="36" customHeight="1">
      <c r="A66" s="83" t="s">
        <v>86</v>
      </c>
      <c r="B66" s="88" t="s">
        <v>57</v>
      </c>
      <c r="C66" s="67">
        <v>5085</v>
      </c>
      <c r="D66" s="103"/>
      <c r="E66" s="67"/>
      <c r="F66" s="69">
        <f>E66+D66+C66</f>
        <v>5085</v>
      </c>
      <c r="G66" s="70">
        <v>0</v>
      </c>
      <c r="H66" s="70"/>
      <c r="I66" s="70"/>
      <c r="J66" s="23">
        <f t="shared" ref="J66:J67" si="14">I66+H66+G66</f>
        <v>0</v>
      </c>
      <c r="K66" s="113">
        <f>J66*100/F66</f>
        <v>0</v>
      </c>
      <c r="L66" s="146" t="s">
        <v>169</v>
      </c>
    </row>
    <row r="67" spans="1:12" ht="19.5" customHeight="1">
      <c r="A67" s="84" t="s">
        <v>87</v>
      </c>
      <c r="B67" s="92" t="s">
        <v>58</v>
      </c>
      <c r="C67" s="72">
        <v>30</v>
      </c>
      <c r="D67" s="72"/>
      <c r="E67" s="72"/>
      <c r="F67" s="17">
        <f>C67</f>
        <v>30</v>
      </c>
      <c r="G67" s="104">
        <v>0</v>
      </c>
      <c r="H67" s="104"/>
      <c r="I67" s="104"/>
      <c r="J67" s="23">
        <f t="shared" si="14"/>
        <v>0</v>
      </c>
      <c r="K67" s="114">
        <f>J67*100/F67</f>
        <v>0</v>
      </c>
      <c r="L67" s="147" t="s">
        <v>170</v>
      </c>
    </row>
    <row r="68" spans="1:12" ht="67.5" customHeight="1">
      <c r="A68" s="105" t="s">
        <v>94</v>
      </c>
      <c r="B68" s="92" t="s">
        <v>126</v>
      </c>
      <c r="C68" s="72">
        <v>6266.5</v>
      </c>
      <c r="D68" s="72"/>
      <c r="E68" s="72"/>
      <c r="F68" s="17">
        <f>E68+D68+C68</f>
        <v>6266.5</v>
      </c>
      <c r="G68" s="104">
        <v>1035.3824999999999</v>
      </c>
      <c r="H68" s="104"/>
      <c r="I68" s="104"/>
      <c r="J68" s="23">
        <f>I68+H68+G68</f>
        <v>1035.3824999999999</v>
      </c>
      <c r="K68" s="114">
        <f>J68*100/F68</f>
        <v>16.522500598420169</v>
      </c>
      <c r="L68" s="133" t="s">
        <v>171</v>
      </c>
    </row>
    <row r="69" spans="1:12" ht="25.5" customHeight="1">
      <c r="A69" s="149" t="s">
        <v>12</v>
      </c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1"/>
    </row>
    <row r="70" spans="1:12" ht="54.95" customHeight="1">
      <c r="A70" s="9" t="s">
        <v>72</v>
      </c>
      <c r="B70" s="39" t="s">
        <v>127</v>
      </c>
      <c r="C70" s="50">
        <f>C71+C72</f>
        <v>14507.2</v>
      </c>
      <c r="D70" s="53">
        <f>D71+D72</f>
        <v>48965</v>
      </c>
      <c r="E70" s="50">
        <f>E71+E72</f>
        <v>0</v>
      </c>
      <c r="F70" s="53">
        <f>F71+F72</f>
        <v>63472.2</v>
      </c>
      <c r="G70" s="53">
        <f>G71+G72</f>
        <v>707.14215000000002</v>
      </c>
      <c r="H70" s="53">
        <f t="shared" ref="H70:J70" si="15">H71+H72</f>
        <v>0</v>
      </c>
      <c r="I70" s="53">
        <f t="shared" si="15"/>
        <v>0</v>
      </c>
      <c r="J70" s="53">
        <f t="shared" si="15"/>
        <v>707.14215000000002</v>
      </c>
      <c r="K70" s="117">
        <f>J70*100/F70</f>
        <v>1.114097431631486</v>
      </c>
      <c r="L70" s="54"/>
    </row>
    <row r="71" spans="1:12" ht="78.75">
      <c r="A71" s="10" t="s">
        <v>73</v>
      </c>
      <c r="B71" s="40" t="s">
        <v>50</v>
      </c>
      <c r="C71" s="51">
        <v>12607.2</v>
      </c>
      <c r="D71" s="51">
        <v>48965</v>
      </c>
      <c r="E71" s="51"/>
      <c r="F71" s="50">
        <f>E71+D71+C71</f>
        <v>61572.2</v>
      </c>
      <c r="G71" s="51">
        <v>599.35</v>
      </c>
      <c r="H71" s="51"/>
      <c r="I71" s="51"/>
      <c r="J71" s="50">
        <f>I71+H71+G71</f>
        <v>599.35</v>
      </c>
      <c r="K71" s="117">
        <f>J71*100/F71</f>
        <v>0.97341007792477774</v>
      </c>
      <c r="L71" s="144" t="s">
        <v>167</v>
      </c>
    </row>
    <row r="72" spans="1:12" ht="82.5" customHeight="1">
      <c r="A72" s="9" t="s">
        <v>74</v>
      </c>
      <c r="B72" s="36" t="s">
        <v>51</v>
      </c>
      <c r="C72" s="38">
        <v>1900</v>
      </c>
      <c r="D72" s="38"/>
      <c r="E72" s="38"/>
      <c r="F72" s="53">
        <f>E72+D72+C72</f>
        <v>1900</v>
      </c>
      <c r="G72" s="38">
        <v>107.79215000000001</v>
      </c>
      <c r="H72" s="38"/>
      <c r="I72" s="38"/>
      <c r="J72" s="53">
        <f>I72+H72+G72</f>
        <v>107.79215000000001</v>
      </c>
      <c r="K72" s="117">
        <f>J72*100/F72</f>
        <v>5.6732710526315788</v>
      </c>
      <c r="L72" s="145" t="s">
        <v>168</v>
      </c>
    </row>
    <row r="73" spans="1:12" ht="22.9" customHeight="1">
      <c r="A73" s="11"/>
      <c r="B73" s="12" t="s">
        <v>13</v>
      </c>
      <c r="C73" s="53">
        <f t="shared" ref="C73:I73" si="16">C70+C65+C64+C62+C57+C55+C49+C47+C41+C40+C38+C36+C29+C20+C18+C16+C14+C13+C11+C8</f>
        <v>377631.28999999992</v>
      </c>
      <c r="D73" s="53">
        <f t="shared" si="16"/>
        <v>512271.56431000005</v>
      </c>
      <c r="E73" s="53">
        <f t="shared" si="16"/>
        <v>5502</v>
      </c>
      <c r="F73" s="53">
        <f t="shared" si="16"/>
        <v>895404.85430999997</v>
      </c>
      <c r="G73" s="53">
        <f t="shared" si="16"/>
        <v>110194.00731000002</v>
      </c>
      <c r="H73" s="53">
        <f t="shared" si="16"/>
        <v>123715.11044999999</v>
      </c>
      <c r="I73" s="53">
        <f t="shared" si="16"/>
        <v>0</v>
      </c>
      <c r="J73" s="53">
        <f>J70+J65+J64+J62+J57+J55+J49+J47+J41+J40+J38+J36+J29+J20+J18+J16+J14+J13+J11+J8</f>
        <v>233909.11776000002</v>
      </c>
      <c r="K73" s="117">
        <f>J73/F73*100</f>
        <v>26.123280059750254</v>
      </c>
      <c r="L73" s="42"/>
    </row>
    <row r="74" spans="1:12" ht="18" customHeight="1">
      <c r="A74" s="13"/>
      <c r="B74" s="14"/>
      <c r="C74" s="19"/>
      <c r="D74" s="19"/>
      <c r="E74" s="19"/>
      <c r="F74" s="19"/>
      <c r="G74" s="52"/>
      <c r="H74" s="52"/>
      <c r="I74" s="52"/>
      <c r="J74" s="52"/>
      <c r="K74" s="118"/>
      <c r="L74" s="43"/>
    </row>
    <row r="75" spans="1:12" ht="18" customHeight="1">
      <c r="A75" s="158" t="s">
        <v>110</v>
      </c>
      <c r="B75" s="158"/>
      <c r="C75" s="19"/>
      <c r="D75" s="19"/>
      <c r="E75" s="19"/>
      <c r="F75" s="19"/>
      <c r="G75" s="24"/>
      <c r="H75" s="24"/>
      <c r="I75" s="24"/>
      <c r="J75" s="25"/>
      <c r="K75" s="118"/>
      <c r="L75" s="43"/>
    </row>
    <row r="76" spans="1:12" ht="18" customHeight="1">
      <c r="A76" s="108" t="s">
        <v>111</v>
      </c>
      <c r="B76" s="108"/>
      <c r="C76" s="109"/>
      <c r="D76" s="19"/>
      <c r="E76" s="19"/>
      <c r="F76" s="19"/>
      <c r="G76" s="26"/>
      <c r="H76" s="26"/>
      <c r="I76" s="26"/>
      <c r="J76" s="27"/>
      <c r="K76" s="118"/>
      <c r="L76" s="43"/>
    </row>
    <row r="77" spans="1:12" ht="18.75">
      <c r="A77" s="110" t="s">
        <v>112</v>
      </c>
      <c r="B77" s="110"/>
      <c r="C77" s="111"/>
      <c r="D77" s="111"/>
      <c r="F77" s="21" t="s">
        <v>97</v>
      </c>
      <c r="G77" s="28"/>
      <c r="H77" s="28"/>
      <c r="I77" s="28"/>
      <c r="J77" s="31"/>
    </row>
    <row r="78" spans="1:12" ht="18.75">
      <c r="A78" s="15"/>
      <c r="B78" s="106"/>
      <c r="C78" s="20"/>
      <c r="D78" s="20"/>
      <c r="F78" s="34"/>
      <c r="G78" s="28"/>
      <c r="H78" s="28"/>
      <c r="I78" s="28"/>
      <c r="J78" s="31"/>
    </row>
    <row r="79" spans="1:12">
      <c r="B79" s="107"/>
    </row>
    <row r="81" spans="1:12">
      <c r="L81" s="45"/>
    </row>
    <row r="82" spans="1:12">
      <c r="A82" s="1" t="s">
        <v>29</v>
      </c>
      <c r="L82" s="46"/>
    </row>
    <row r="83" spans="1:12" ht="17.100000000000001" customHeight="1">
      <c r="A83" s="154" t="s">
        <v>96</v>
      </c>
      <c r="B83" s="154"/>
      <c r="L83" s="47"/>
    </row>
    <row r="84" spans="1:12" ht="12.95" customHeight="1"/>
    <row r="86" spans="1:12" ht="24" customHeight="1">
      <c r="L86" s="46"/>
    </row>
    <row r="87" spans="1:12" ht="16.5" customHeight="1">
      <c r="L87" s="46"/>
    </row>
  </sheetData>
  <sheetProtection password="CC21" sheet="1" formatCells="0" formatColumns="0" formatRows="0" insertColumns="0" insertRows="0" insertHyperlinks="0" deleteColumns="0" deleteRows="0" sort="0" autoFilter="0" pivotTables="0"/>
  <mergeCells count="26">
    <mergeCell ref="A17:L17"/>
    <mergeCell ref="A15:L15"/>
    <mergeCell ref="A19:L19"/>
    <mergeCell ref="A1:L1"/>
    <mergeCell ref="A4:A5"/>
    <mergeCell ref="B4:B5"/>
    <mergeCell ref="C4:F4"/>
    <mergeCell ref="G4:J4"/>
    <mergeCell ref="K4:K5"/>
    <mergeCell ref="L4:L5"/>
    <mergeCell ref="A2:L2"/>
    <mergeCell ref="A12:L12"/>
    <mergeCell ref="A7:L7"/>
    <mergeCell ref="A35:L35"/>
    <mergeCell ref="A28:L28"/>
    <mergeCell ref="A21:A24"/>
    <mergeCell ref="A69:L69"/>
    <mergeCell ref="A83:B83"/>
    <mergeCell ref="A56:L56"/>
    <mergeCell ref="A63:L63"/>
    <mergeCell ref="A37:L37"/>
    <mergeCell ref="A39:L39"/>
    <mergeCell ref="A46:L46"/>
    <mergeCell ref="A48:L48"/>
    <mergeCell ref="A54:L54"/>
    <mergeCell ref="A75:B75"/>
  </mergeCells>
  <pageMargins left="0.39370078740157483" right="0.39370078740157483" top="0.78740157480314965" bottom="0.39370078740157483" header="0" footer="0"/>
  <pageSetup paperSize="9" scale="48" fitToHeight="0" orientation="landscape" r:id="rId1"/>
  <rowBreaks count="6" manualBreakCount="6">
    <brk id="14" max="14" man="1"/>
    <brk id="22" max="14" man="1"/>
    <brk id="27" max="14" man="1"/>
    <brk id="40" max="14" man="1"/>
    <brk id="53" max="14" man="1"/>
    <brk id="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Керш М</dc:creator>
  <cp:lastModifiedBy>Skonina</cp:lastModifiedBy>
  <cp:lastPrinted>2018-05-11T07:45:29Z</cp:lastPrinted>
  <dcterms:created xsi:type="dcterms:W3CDTF">2011-07-04T07:10:28Z</dcterms:created>
  <dcterms:modified xsi:type="dcterms:W3CDTF">2021-04-14T09:15:17Z</dcterms:modified>
</cp:coreProperties>
</file>