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28755" windowHeight="1513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D33" i="1"/>
  <c r="C33"/>
  <c r="A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  <c r="D5"/>
  <c r="C5"/>
  <c r="D4"/>
  <c r="C4"/>
</calcChain>
</file>

<file path=xl/sharedStrings.xml><?xml version="1.0" encoding="utf-8"?>
<sst xmlns="http://schemas.openxmlformats.org/spreadsheetml/2006/main" count="60" uniqueCount="60">
  <si>
    <t>Номер строки</t>
  </si>
  <si>
    <t>Наименование</t>
  </si>
  <si>
    <t>Шифр</t>
  </si>
  <si>
    <t>Отчет кандидата</t>
  </si>
  <si>
    <t>1 Поступило средств в избирательный фонд, всего</t>
  </si>
  <si>
    <t>1.1.1</t>
  </si>
  <si>
    <t>1.1 Поступило средств в установленном порядке для формирования избирательного фонда</t>
  </si>
  <si>
    <t>1.1.1.1</t>
  </si>
  <si>
    <t>1.1.1 Собственные средства кандидата, избирательному объединению</t>
  </si>
  <si>
    <t>1.1.1.2</t>
  </si>
  <si>
    <t>1.1.2 Средства, выделенные кандидату выдвинувшим его избирательным объединением</t>
  </si>
  <si>
    <t>1.1.1.3</t>
  </si>
  <si>
    <t>1.1.3 Добровольные пожертвования гражданина</t>
  </si>
  <si>
    <t>1.1.1.4</t>
  </si>
  <si>
    <t>1.1.4 Добровольные пожертвования юридического лица</t>
  </si>
  <si>
    <t>1.1.2</t>
  </si>
  <si>
    <t>1.2 Поступило в избирательный фонд денежных средств, подпадающих под действие п.6 ст.58 Федерального закона от 12.06.2002 №67-ФЗ</t>
  </si>
  <si>
    <t>1.1.2.1</t>
  </si>
  <si>
    <t>1.2.1 Собственные средства кандидата, избирательному объединению</t>
  </si>
  <si>
    <t>1.1.2.2</t>
  </si>
  <si>
    <t>1.2.2 Средства, выделенные кандидату выдвинувшим его избирательным объединением</t>
  </si>
  <si>
    <t>1.1.2.3</t>
  </si>
  <si>
    <t>1.2.3 Средства гражданина</t>
  </si>
  <si>
    <t>1.1.2.4</t>
  </si>
  <si>
    <t>1.2.4 Средства юридического лица</t>
  </si>
  <si>
    <t>2 Возвращено денежных средств из избирательного фонда, всего</t>
  </si>
  <si>
    <t>1.2.1</t>
  </si>
  <si>
    <t>2.1 Перечислено в доход бюджета</t>
  </si>
  <si>
    <t>1.2.2</t>
  </si>
  <si>
    <t>2.2 Возвращено жертвователям денежных средств, поступивших с нарушением установленного порядка</t>
  </si>
  <si>
    <t>1.2.2.1</t>
  </si>
  <si>
    <t>2.2.1 Гражданам, которым запрещено осуществлять пожертвования либо не указавшим обязательные сведения в платежном документе</t>
  </si>
  <si>
    <t>1.2.2.2</t>
  </si>
  <si>
    <t>2.2.2 Юридическим лицам, которым запрещено осуществлять пожертвования либо не указавшим обязательные сведения в платежном документе</t>
  </si>
  <si>
    <t>1.2.2.3</t>
  </si>
  <si>
    <t>2.2.3 Средств, превышающих предельный размер добровольных пожертвований</t>
  </si>
  <si>
    <t>1.2.3</t>
  </si>
  <si>
    <t>2.3 Возвращено жертвователям денежных средств, поступивших в установленном порядке</t>
  </si>
  <si>
    <t>3 Израсходовано средств, всего</t>
  </si>
  <si>
    <t>1.3.1</t>
  </si>
  <si>
    <t>3.1 На организацию сбора подписей избирателей</t>
  </si>
  <si>
    <t>1.3.1.1</t>
  </si>
  <si>
    <t>3.1.1  Из них на оплату труда лиц, привлекаемых для сбора подписей избирателей</t>
  </si>
  <si>
    <t>1.3.2</t>
  </si>
  <si>
    <t>3.2 На предвыборную агитацию через организации телерадиовещания</t>
  </si>
  <si>
    <t>1.3.3</t>
  </si>
  <si>
    <t>3.3 На предвыборную агитацию через редакции периодических печатных изданий</t>
  </si>
  <si>
    <t>1.3.4</t>
  </si>
  <si>
    <t>3.4 На выпуск и распространение печатных и иных агитационных материалов</t>
  </si>
  <si>
    <t>1.3.5</t>
  </si>
  <si>
    <t>3.5 На проведение публичных массовых мероприятий</t>
  </si>
  <si>
    <t>1.3.6</t>
  </si>
  <si>
    <t>3.6 На оплату работ (услуг) информационного и консультационного характера</t>
  </si>
  <si>
    <t>1.3.7</t>
  </si>
  <si>
    <t>3.7 На оплату других работ (услуг), выполненных (оказанных) юридическими лицами или гражданами РФ по договорам</t>
  </si>
  <si>
    <t>1.3.8</t>
  </si>
  <si>
    <t>3.8 На оплату иных расходов, непосредственно связанных с проведением избирательной кампании</t>
  </si>
  <si>
    <t>4 Распределено неизрасходованного остатка средств фонда</t>
  </si>
  <si>
    <t>5 Остаток средств фонда на дату сдачи отчета (заверяется банковской справкой) (стр.300=стр.10-стр.120-стр.190-стр.290)</t>
  </si>
  <si>
    <t>ИТОГОВЫЙ ФИНАНСОВЫЙ ОТЧЕТ
            о поступлении и расходовании средств избирательного
                              фонда кандидата на должность Главы Райковского сельсовета Усть-Абаканского района                                                           Чернышевой Натальи Геннадьевны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</si>
</sst>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CFDE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4" borderId="3" xfId="0" applyNumberFormat="1" applyFont="1" applyFill="1" applyBorder="1" applyAlignment="1">
      <alignment horizontal="left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3" xfId="0" quotePrefix="1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49" fontId="2" fillId="2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I8" sqref="I8"/>
    </sheetView>
  </sheetViews>
  <sheetFormatPr defaultRowHeight="15"/>
  <cols>
    <col min="1" max="1" width="31.42578125" customWidth="1"/>
    <col min="2" max="2" width="41.7109375" customWidth="1"/>
    <col min="3" max="3" width="31.42578125" customWidth="1"/>
    <col min="4" max="4" width="23.7109375" customWidth="1"/>
  </cols>
  <sheetData>
    <row r="1" spans="1:4" ht="52.7" customHeight="1">
      <c r="A1" s="5" t="s">
        <v>59</v>
      </c>
      <c r="B1" s="6"/>
      <c r="C1" s="6"/>
      <c r="D1" s="6"/>
    </row>
    <row r="2" spans="1:4" ht="3" customHeight="1"/>
    <row r="3" spans="1:4" ht="17.25" customHeight="1">
      <c r="A3" s="2" t="s">
        <v>0</v>
      </c>
      <c r="B3" s="2" t="s">
        <v>1</v>
      </c>
      <c r="C3" s="2" t="s">
        <v>2</v>
      </c>
      <c r="D3" s="2" t="s">
        <v>3</v>
      </c>
    </row>
    <row r="4" spans="1:4" ht="31.9" customHeight="1">
      <c r="A4" s="1">
        <v>1.1000000000000001</v>
      </c>
      <c r="B4" s="1" t="s">
        <v>4</v>
      </c>
      <c r="C4" s="1" t="str">
        <f>"10"</f>
        <v>10</v>
      </c>
      <c r="D4" s="3" t="str">
        <f>"500,00"</f>
        <v>500,00</v>
      </c>
    </row>
    <row r="5" spans="1:4" ht="46.35" customHeight="1">
      <c r="A5" s="1" t="s">
        <v>5</v>
      </c>
      <c r="B5" s="1" t="s">
        <v>6</v>
      </c>
      <c r="C5" s="1" t="str">
        <f>"20"</f>
        <v>20</v>
      </c>
      <c r="D5" s="3" t="str">
        <f>"500,00"</f>
        <v>500,00</v>
      </c>
    </row>
    <row r="6" spans="1:4" ht="31.9" customHeight="1">
      <c r="A6" s="1" t="s">
        <v>7</v>
      </c>
      <c r="B6" s="1" t="s">
        <v>8</v>
      </c>
      <c r="C6" s="1" t="str">
        <f>"30"</f>
        <v>30</v>
      </c>
      <c r="D6" s="3" t="str">
        <f>"500,00"</f>
        <v>500,00</v>
      </c>
    </row>
    <row r="7" spans="1:4" ht="46.35" customHeight="1">
      <c r="A7" s="1" t="s">
        <v>9</v>
      </c>
      <c r="B7" s="1" t="s">
        <v>10</v>
      </c>
      <c r="C7" s="1" t="str">
        <f>"40"</f>
        <v>40</v>
      </c>
      <c r="D7" s="3" t="str">
        <f t="shared" ref="D7:D21" si="0">"0,00"</f>
        <v>0,00</v>
      </c>
    </row>
    <row r="8" spans="1:4" ht="31.9" customHeight="1">
      <c r="A8" s="1" t="s">
        <v>11</v>
      </c>
      <c r="B8" s="1" t="s">
        <v>12</v>
      </c>
      <c r="C8" s="1" t="str">
        <f>"50"</f>
        <v>50</v>
      </c>
      <c r="D8" s="3" t="str">
        <f t="shared" si="0"/>
        <v>0,00</v>
      </c>
    </row>
    <row r="9" spans="1:4" ht="31.9" customHeight="1">
      <c r="A9" s="1" t="s">
        <v>13</v>
      </c>
      <c r="B9" s="1" t="s">
        <v>14</v>
      </c>
      <c r="C9" s="1" t="str">
        <f>"60"</f>
        <v>60</v>
      </c>
      <c r="D9" s="3" t="str">
        <f t="shared" si="0"/>
        <v>0,00</v>
      </c>
    </row>
    <row r="10" spans="1:4" ht="60.95" customHeight="1">
      <c r="A10" s="1" t="s">
        <v>15</v>
      </c>
      <c r="B10" s="1" t="s">
        <v>16</v>
      </c>
      <c r="C10" s="1" t="str">
        <f>"70"</f>
        <v>70</v>
      </c>
      <c r="D10" s="3" t="str">
        <f t="shared" si="0"/>
        <v>0,00</v>
      </c>
    </row>
    <row r="11" spans="1:4" ht="31.9" customHeight="1">
      <c r="A11" s="1" t="s">
        <v>17</v>
      </c>
      <c r="B11" s="1" t="s">
        <v>18</v>
      </c>
      <c r="C11" s="1" t="str">
        <f>"80"</f>
        <v>80</v>
      </c>
      <c r="D11" s="3" t="str">
        <f t="shared" si="0"/>
        <v>0,00</v>
      </c>
    </row>
    <row r="12" spans="1:4" ht="46.35" customHeight="1">
      <c r="A12" s="1" t="s">
        <v>19</v>
      </c>
      <c r="B12" s="1" t="s">
        <v>20</v>
      </c>
      <c r="C12" s="1" t="str">
        <f>"90"</f>
        <v>90</v>
      </c>
      <c r="D12" s="3" t="str">
        <f t="shared" si="0"/>
        <v>0,00</v>
      </c>
    </row>
    <row r="13" spans="1:4" ht="17.25" customHeight="1">
      <c r="A13" s="1" t="s">
        <v>21</v>
      </c>
      <c r="B13" s="1" t="s">
        <v>22</v>
      </c>
      <c r="C13" s="1" t="str">
        <f>"100"</f>
        <v>100</v>
      </c>
      <c r="D13" s="3" t="str">
        <f t="shared" si="0"/>
        <v>0,00</v>
      </c>
    </row>
    <row r="14" spans="1:4" ht="17.25" customHeight="1">
      <c r="A14" s="1" t="s">
        <v>23</v>
      </c>
      <c r="B14" s="1" t="s">
        <v>24</v>
      </c>
      <c r="C14" s="1" t="str">
        <f>"110"</f>
        <v>110</v>
      </c>
      <c r="D14" s="3" t="str">
        <f t="shared" si="0"/>
        <v>0,00</v>
      </c>
    </row>
    <row r="15" spans="1:4" ht="31.9" customHeight="1">
      <c r="A15" s="1">
        <v>1.2</v>
      </c>
      <c r="B15" s="1" t="s">
        <v>25</v>
      </c>
      <c r="C15" s="1" t="str">
        <f>"120"</f>
        <v>120</v>
      </c>
      <c r="D15" s="3" t="str">
        <f t="shared" si="0"/>
        <v>0,00</v>
      </c>
    </row>
    <row r="16" spans="1:4" ht="17.25" customHeight="1">
      <c r="A16" s="1" t="s">
        <v>26</v>
      </c>
      <c r="B16" s="1" t="s">
        <v>27</v>
      </c>
      <c r="C16" s="1" t="str">
        <f>"130"</f>
        <v>130</v>
      </c>
      <c r="D16" s="3" t="str">
        <f t="shared" si="0"/>
        <v>0,00</v>
      </c>
    </row>
    <row r="17" spans="1:4" ht="46.35" customHeight="1">
      <c r="A17" s="1" t="s">
        <v>28</v>
      </c>
      <c r="B17" s="1" t="s">
        <v>29</v>
      </c>
      <c r="C17" s="1" t="str">
        <f>"140"</f>
        <v>140</v>
      </c>
      <c r="D17" s="3" t="str">
        <f t="shared" si="0"/>
        <v>0,00</v>
      </c>
    </row>
    <row r="18" spans="1:4" ht="60.95" customHeight="1">
      <c r="A18" s="1" t="s">
        <v>30</v>
      </c>
      <c r="B18" s="1" t="s">
        <v>31</v>
      </c>
      <c r="C18" s="1" t="str">
        <f>"150"</f>
        <v>150</v>
      </c>
      <c r="D18" s="3" t="str">
        <f t="shared" si="0"/>
        <v>0,00</v>
      </c>
    </row>
    <row r="19" spans="1:4" ht="60.95" customHeight="1">
      <c r="A19" s="1" t="s">
        <v>32</v>
      </c>
      <c r="B19" s="1" t="s">
        <v>33</v>
      </c>
      <c r="C19" s="1" t="str">
        <f>"160"</f>
        <v>160</v>
      </c>
      <c r="D19" s="3" t="str">
        <f t="shared" si="0"/>
        <v>0,00</v>
      </c>
    </row>
    <row r="20" spans="1:4" ht="31.9" customHeight="1">
      <c r="A20" s="1" t="s">
        <v>34</v>
      </c>
      <c r="B20" s="1" t="s">
        <v>35</v>
      </c>
      <c r="C20" s="1" t="str">
        <f>"170"</f>
        <v>170</v>
      </c>
      <c r="D20" s="3" t="str">
        <f t="shared" si="0"/>
        <v>0,00</v>
      </c>
    </row>
    <row r="21" spans="1:4" ht="46.35" customHeight="1">
      <c r="A21" s="1" t="s">
        <v>36</v>
      </c>
      <c r="B21" s="1" t="s">
        <v>37</v>
      </c>
      <c r="C21" s="1" t="str">
        <f>"180"</f>
        <v>180</v>
      </c>
      <c r="D21" s="3" t="str">
        <f t="shared" si="0"/>
        <v>0,00</v>
      </c>
    </row>
    <row r="22" spans="1:4" ht="17.25" customHeight="1">
      <c r="A22" s="1">
        <v>1.3</v>
      </c>
      <c r="B22" s="1" t="s">
        <v>38</v>
      </c>
      <c r="C22" s="1" t="str">
        <f>"190"</f>
        <v>190</v>
      </c>
      <c r="D22" s="3" t="str">
        <f>"500,00"</f>
        <v>500,00</v>
      </c>
    </row>
    <row r="23" spans="1:4" ht="31.9" customHeight="1">
      <c r="A23" s="1" t="s">
        <v>39</v>
      </c>
      <c r="B23" s="1" t="s">
        <v>40</v>
      </c>
      <c r="C23" s="1" t="str">
        <f>"200"</f>
        <v>200</v>
      </c>
      <c r="D23" s="3" t="str">
        <f>"500,00"</f>
        <v>500,00</v>
      </c>
    </row>
    <row r="24" spans="1:4" ht="46.35" customHeight="1">
      <c r="A24" s="1" t="s">
        <v>41</v>
      </c>
      <c r="B24" s="1" t="s">
        <v>42</v>
      </c>
      <c r="C24" s="1" t="str">
        <f>"210"</f>
        <v>210</v>
      </c>
      <c r="D24" s="3" t="str">
        <f t="shared" ref="D24:D33" si="1">"0,00"</f>
        <v>0,00</v>
      </c>
    </row>
    <row r="25" spans="1:4" ht="31.9" customHeight="1">
      <c r="A25" s="1" t="s">
        <v>43</v>
      </c>
      <c r="B25" s="1" t="s">
        <v>44</v>
      </c>
      <c r="C25" s="1" t="str">
        <f>"220"</f>
        <v>220</v>
      </c>
      <c r="D25" s="3" t="str">
        <f t="shared" si="1"/>
        <v>0,00</v>
      </c>
    </row>
    <row r="26" spans="1:4" ht="31.9" customHeight="1">
      <c r="A26" s="1" t="s">
        <v>45</v>
      </c>
      <c r="B26" s="1" t="s">
        <v>46</v>
      </c>
      <c r="C26" s="1" t="str">
        <f>"230"</f>
        <v>230</v>
      </c>
      <c r="D26" s="3" t="str">
        <f t="shared" si="1"/>
        <v>0,00</v>
      </c>
    </row>
    <row r="27" spans="1:4" ht="31.9" customHeight="1">
      <c r="A27" s="1" t="s">
        <v>47</v>
      </c>
      <c r="B27" s="1" t="s">
        <v>48</v>
      </c>
      <c r="C27" s="1" t="str">
        <f>"240"</f>
        <v>240</v>
      </c>
      <c r="D27" s="3" t="str">
        <f t="shared" si="1"/>
        <v>0,00</v>
      </c>
    </row>
    <row r="28" spans="1:4" ht="31.9" customHeight="1">
      <c r="A28" s="1" t="s">
        <v>49</v>
      </c>
      <c r="B28" s="1" t="s">
        <v>50</v>
      </c>
      <c r="C28" s="1" t="str">
        <f>"250"</f>
        <v>250</v>
      </c>
      <c r="D28" s="3" t="str">
        <f t="shared" si="1"/>
        <v>0,00</v>
      </c>
    </row>
    <row r="29" spans="1:4" ht="46.35" customHeight="1">
      <c r="A29" s="1" t="s">
        <v>51</v>
      </c>
      <c r="B29" s="1" t="s">
        <v>52</v>
      </c>
      <c r="C29" s="1" t="str">
        <f>"260"</f>
        <v>260</v>
      </c>
      <c r="D29" s="3" t="str">
        <f t="shared" si="1"/>
        <v>0,00</v>
      </c>
    </row>
    <row r="30" spans="1:4" ht="46.35" customHeight="1">
      <c r="A30" s="1" t="s">
        <v>53</v>
      </c>
      <c r="B30" s="1" t="s">
        <v>54</v>
      </c>
      <c r="C30" s="1" t="str">
        <f>"270"</f>
        <v>270</v>
      </c>
      <c r="D30" s="3" t="str">
        <f t="shared" si="1"/>
        <v>0,00</v>
      </c>
    </row>
    <row r="31" spans="1:4" ht="46.35" customHeight="1">
      <c r="A31" s="1" t="s">
        <v>55</v>
      </c>
      <c r="B31" s="1" t="s">
        <v>56</v>
      </c>
      <c r="C31" s="1" t="str">
        <f>"280"</f>
        <v>280</v>
      </c>
      <c r="D31" s="3" t="str">
        <f t="shared" si="1"/>
        <v>0,00</v>
      </c>
    </row>
    <row r="32" spans="1:4" ht="31.9" customHeight="1">
      <c r="A32" s="1">
        <v>1.4</v>
      </c>
      <c r="B32" s="1" t="s">
        <v>57</v>
      </c>
      <c r="C32" s="1" t="str">
        <f>"290"</f>
        <v>290</v>
      </c>
      <c r="D32" s="3" t="str">
        <f t="shared" si="1"/>
        <v>0,00</v>
      </c>
    </row>
    <row r="33" spans="1:4" ht="46.35" customHeight="1">
      <c r="A33" s="1" t="str">
        <f>"1"</f>
        <v>1</v>
      </c>
      <c r="B33" s="4" t="s">
        <v>58</v>
      </c>
      <c r="C33" s="1" t="str">
        <f>"300"</f>
        <v>300</v>
      </c>
      <c r="D33" s="3" t="str">
        <f t="shared" si="1"/>
        <v>0,00</v>
      </c>
    </row>
    <row r="34" spans="1:4" ht="3" customHeight="1"/>
    <row r="35" spans="1:4">
      <c r="A35" s="7"/>
      <c r="B35" s="8"/>
      <c r="C35" s="8"/>
      <c r="D35" s="8"/>
    </row>
  </sheetData>
  <mergeCells count="2">
    <mergeCell ref="A1:D1"/>
    <mergeCell ref="A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2022-03-21T07:22:12Z</dcterms:created>
  <dcterms:modified xsi:type="dcterms:W3CDTF">2022-03-28T04:35:22Z</dcterms:modified>
</cp:coreProperties>
</file>